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6wsussv\OAWORK\上下水道課\下水道\料金担当\高木\県照会等\H30\経営比較分析表\"/>
    </mc:Choice>
  </mc:AlternateContent>
  <workbookProtection workbookAlgorithmName="SHA-512" workbookHashValue="9un/8SngkyYBn42enbNw5CaImMETsiH4nT2/sS3TZYe3zKgojPC65f7viJwntHlSVzMsQDa2CbXtlrLaqMeVBw==" workbookSaltValue="9TsjC38QrBGRU+u10fmYJ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<sst xmlns="http://schemas.openxmlformats.org/spreadsheetml/2006/main" count="240" uniqueCount="126">
  <si>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</si>
  <si>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</si>
  <si>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</si>
  <si>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</si>
  <si>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</si>
  <si>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</si>
  <si>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</si>
  <si>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</si>
  <si>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</si>
  <si>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</si>
  <si>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</si>
  <si>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</si>
  <si>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</si>
  <si>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</si>
  <si>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</si>
  <si>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</si>
  <si>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</si>
  <si>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</si>
  <si>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</si>
  <si>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</si>
  <si>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</si>
  <si>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</si>
  <si>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</si>
  <si>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</si>
  <si>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</si>
  <si>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</si>
  <si>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</si>
  <si>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</si>
  <si>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</si>
  <si>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</si>
  <si>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</si>
  <si>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</si>
  <si>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</si>
  <si>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</si>
  <si>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</si>
  <si>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</si>
  <si>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</si>
  <si>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</si>
  <si>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</si>
  <si>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</si>
  <si>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</si>
  <si>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</si>
  <si>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</si>
  <si>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</si>
  <si>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</si>
  <si>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</si>
  <si>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</si>
  <si>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</si>
  <si>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</si>
  <si>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</si>
  <si>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</si>
  <si>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</si>
  <si>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</si>
  <si>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</si>
  <si>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</si>
  <si>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</si>
  <si>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</si>
  <si>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</si>
  <si>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</si>
  <si>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</si>
  <si>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</si>
  <si>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</si>
  <si>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</si>
  <si>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</si>
  <si>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</si>
  <si>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</si>
  <si>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</si>
  <si>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</si>
  <si>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</si>
  <si>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</si>
  <si>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</si>
  <si>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</si>
  <si>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</si>
  <si>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</si>
  <si>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</si>
  <si>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</si>
  <si>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</si>
  <si>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</si>
  <si>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</si>
  <si>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</si>
  <si>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</si>
  <si>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</si>
  <si>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</si>
  <si>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</si>
  <si>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</si>
  <si>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</si>
  <si>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</si>
  <si>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</si>
  <si>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</si>
  <si>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</si>
  <si>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</si>
  <si>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</si>
  <si>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</si>
  <si>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</si>
  <si>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</si>
  <si>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</si>
  <si>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</si>
  <si>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</si>
  <si>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</si>
  <si>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</si>
  <si>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</si>
  <si>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</si>
  <si>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</si>
  <si>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</si>
  <si>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</si>
  <si>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</si>
  <si>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</si>
  <si>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</si>
  <si>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</si>
  <si>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</si>
  <si>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</si>
  <si>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</si>
  <si>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</si>
  <si>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</si>
  <si>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</si>
  <si>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</si>
  <si>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</si>
  <si>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</si>
  <si>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</si>
  <si>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</si>
  <si>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</si>
  <si>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</si>
  <si>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</si>
  <si>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事業開始はS54年で、H29年度末で39年が経過しています。
　浄化センターや中継ポンプ場については、長寿命化計画を策定し、順次改築更新を行っています。
　管渠については、法定耐用年数を経過したものがないため、長寿命化計画の策定や、更新・老朽化対策は行っていないので、③管渠改善率は0％となっています。
　今後は、主要な管渠の定期点検や下水道施設を一体的に捉えたストックマネジメント計画の策定等を行い、計画的に改築更新を行うことで、更新投資の平準化に努めます。</t>
    <phoneticPr fontId="4"/>
  </si>
  <si>
    <t>　公共下水道の整備は、概ね終了しましたが、今後は施設の改築更新等を順次進めていかなければならず、更新投資の増加が見込まれる一方、企業債の償還金や利子も引き続き多額なため、今後も厳しい経営状況が続きます。
　H30年度から地方公営企業法を適用したことから、今後は経営状況をより的確に把握し、適正な使用料の設定、効率的な維持管理による経費節減、更新投資の平準化や経費節減等に取り組み、経営改善に努めます。
　経営戦略の策定状況：H29年３月策定済</t>
    <rPh sb="128" eb="130">
      <t>コンゴ</t>
    </rPh>
    <phoneticPr fontId="4"/>
  </si>
  <si>
    <t>　①収益的収支比率は100％を下回り、単年度収支は赤字で、経営の健全性が低いことを示しています。
　④企業債残高対事業規模比率や⑥汚水処理原価は、建設改良費の財源として借り入れた企業債の償還金や利子が多額なため、高い数値となっています。
　⑤経費回収率は100％を下回り、使用料で賄うべき費用の一部を、主に一般会計からの繰入金で賄っています。
　⑦施設利用率は類似団体平均を上回っており、効率的な施設利用を行っていると考えられます。　
　⑧水洗化率は、整備区域を拡大したため、昨年度より低くなりましたが、引き続き戸別訪問などによる水洗化の推進に取り組み、水洗化率の向上に努めます。
　今後は修繕費などの経費の増加や、人口減少等による使用料収入の減少、更新投資の増加などにより、ますます厳しい経営状況になると見込まれることから、経費節減、水洗化の推進及び使用料改定等に継続して取り組む必要があります。
　ただし、これらの経営指標については、特定環境保全公共下水道の汚水を併せて処理している浄化センターの建設や改築更新にかかる費用を、全て公共下水道に計上しているため、見かけ上経営の健全性がより低い数値となっている点や、地方公営企業法の適用に伴う打切決算による影響がある点に留意が必要です。</t>
    <rPh sb="106" eb="107">
      <t>タカ</t>
    </rPh>
    <rPh sb="108" eb="110">
      <t>スウチ</t>
    </rPh>
    <rPh sb="514" eb="515">
      <t>ホウ</t>
    </rPh>
    <rPh sb="516" eb="518">
      <t>テキヨウ</t>
    </rPh>
    <rPh sb="533" eb="534">
      <t>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</si>
</sst>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09-4DC5-9E76-B7954F0B5B9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BC09-4DC5-9E76-B7954F0B5B9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56.31</c:v>
                </c:pt>
                <c:pt idx="1">
                  <c:v>58.66</c:v>
                </c:pt>
                <c:pt idx="2">
                  <c:v>59</c:v>
                </c:pt>
                <c:pt idx="3">
                  <c:v>61.42</c:v>
                </c:pt>
                <c:pt idx="4">
                  <c:v>64.430000000000007</c:v>
                </c:pt>
              </c:numCache>
            </c:numRef>
          </c:val>
          <c:extLst>
            <c:ext xmlns:c16="http://schemas.microsoft.com/office/drawing/2014/chart" uri="{C3380CC4-5D6E-409C-BE32-E72D297353CC}">
              <c16:uniqueId val="{00000000-941D-4A00-85FA-090511CC729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941D-4A00-85FA-090511CC729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85.27</c:v>
                </c:pt>
                <c:pt idx="1">
                  <c:v>86.24</c:v>
                </c:pt>
                <c:pt idx="2">
                  <c:v>87.36</c:v>
                </c:pt>
                <c:pt idx="3">
                  <c:v>88.66</c:v>
                </c:pt>
                <c:pt idx="4">
                  <c:v>88.3</c:v>
                </c:pt>
              </c:numCache>
            </c:numRef>
          </c:val>
          <c:extLst>
            <c:ext xmlns:c16="http://schemas.microsoft.com/office/drawing/2014/chart" uri="{C3380CC4-5D6E-409C-BE32-E72D297353CC}">
              <c16:uniqueId val="{00000000-9109-4735-B439-59986FD606E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9109-4735-B439-59986FD606E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59.51</c:v>
                </c:pt>
                <c:pt idx="1">
                  <c:v>60.64</c:v>
                </c:pt>
                <c:pt idx="2">
                  <c:v>62.59</c:v>
                </c:pt>
                <c:pt idx="3">
                  <c:v>61.29</c:v>
                </c:pt>
                <c:pt idx="4">
                  <c:v>57.97</c:v>
                </c:pt>
              </c:numCache>
            </c:numRef>
          </c:val>
          <c:extLst>
            <c:ext xmlns:c16="http://schemas.microsoft.com/office/drawing/2014/chart" uri="{C3380CC4-5D6E-409C-BE32-E72D297353CC}">
              <c16:uniqueId val="{00000000-3890-4698-9225-E81510929DA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90-4698-9225-E81510929DA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93-4C1A-9BED-9B397806642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93-4C1A-9BED-9B397806642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97-484B-8DD7-56E15108581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97-484B-8DD7-56E15108581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0E-433E-B986-17B159C2EC0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0E-433E-B986-17B159C2EC0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67-488F-8234-C68E39065DC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67-488F-8234-C68E39065DC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1302.19</c:v>
                </c:pt>
                <c:pt idx="1">
                  <c:v>1156.55</c:v>
                </c:pt>
                <c:pt idx="2">
                  <c:v>1053.83</c:v>
                </c:pt>
                <c:pt idx="3">
                  <c:v>1017.24</c:v>
                </c:pt>
                <c:pt idx="4">
                  <c:v>1195.22</c:v>
                </c:pt>
              </c:numCache>
            </c:numRef>
          </c:val>
          <c:extLst>
            <c:ext xmlns:c16="http://schemas.microsoft.com/office/drawing/2014/chart" uri="{C3380CC4-5D6E-409C-BE32-E72D297353CC}">
              <c16:uniqueId val="{00000000-B85F-4B50-B63B-1C4C207A3F8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B85F-4B50-B63B-1C4C207A3F8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87.05</c:v>
                </c:pt>
                <c:pt idx="1">
                  <c:v>92.69</c:v>
                </c:pt>
                <c:pt idx="2">
                  <c:v>99.83</c:v>
                </c:pt>
                <c:pt idx="3">
                  <c:v>98</c:v>
                </c:pt>
                <c:pt idx="4">
                  <c:v>93.16</c:v>
                </c:pt>
              </c:numCache>
            </c:numRef>
          </c:val>
          <c:extLst>
            <c:ext xmlns:c16="http://schemas.microsoft.com/office/drawing/2014/chart" uri="{C3380CC4-5D6E-409C-BE32-E72D297353CC}">
              <c16:uniqueId val="{00000000-B5CE-4951-8E75-1315E88686E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B5CE-4951-8E75-1315E88686E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221.02</c:v>
                </c:pt>
                <c:pt idx="1">
                  <c:v>211.77</c:v>
                </c:pt>
                <c:pt idx="2">
                  <c:v>196.85</c:v>
                </c:pt>
                <c:pt idx="3">
                  <c:v>197.03</c:v>
                </c:pt>
                <c:pt idx="4">
                  <c:v>170.88</c:v>
                </c:pt>
              </c:numCache>
            </c:numRef>
          </c:val>
          <c:extLst>
            <c:ext xmlns:c16="http://schemas.microsoft.com/office/drawing/2014/chart" uri="{C3380CC4-5D6E-409C-BE32-E72D297353CC}">
              <c16:uniqueId val="{00000000-D729-4E8F-8B79-2C3AF132E89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D729-4E8F-8B79-2C3AF132E89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9"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富山県　滑川市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33337</v>
      </c>
      <c r="AM8" s="49"/>
      <c r="AN8" s="49"/>
      <c r="AO8" s="49"/>
      <c r="AP8" s="49"/>
      <c r="AQ8" s="49"/>
      <c r="AR8" s="49"/>
      <c r="AS8" s="49"/>
      <c r="AT8" s="44">
        <f>データ!T6</f>
        <v>54.63</v>
      </c>
      <c r="AU8" s="44"/>
      <c r="AV8" s="44"/>
      <c r="AW8" s="44"/>
      <c r="AX8" s="44"/>
      <c r="AY8" s="44"/>
      <c r="AZ8" s="44"/>
      <c r="BA8" s="44"/>
      <c r="BB8" s="44">
        <f>データ!U6</f>
        <v>610.23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39.119999999999997</v>
      </c>
      <c r="Q10" s="44"/>
      <c r="R10" s="44"/>
      <c r="S10" s="44"/>
      <c r="T10" s="44"/>
      <c r="U10" s="44"/>
      <c r="V10" s="44"/>
      <c r="W10" s="44">
        <f>データ!Q6</f>
        <v>89.83</v>
      </c>
      <c r="X10" s="44"/>
      <c r="Y10" s="44"/>
      <c r="Z10" s="44"/>
      <c r="AA10" s="44"/>
      <c r="AB10" s="44"/>
      <c r="AC10" s="44"/>
      <c r="AD10" s="49">
        <f>データ!R6</f>
        <v>3520</v>
      </c>
      <c r="AE10" s="49"/>
      <c r="AF10" s="49"/>
      <c r="AG10" s="49"/>
      <c r="AH10" s="49"/>
      <c r="AI10" s="49"/>
      <c r="AJ10" s="49"/>
      <c r="AK10" s="2"/>
      <c r="AL10" s="49">
        <f>データ!V6</f>
        <v>13021</v>
      </c>
      <c r="AM10" s="49"/>
      <c r="AN10" s="49"/>
      <c r="AO10" s="49"/>
      <c r="AP10" s="49"/>
      <c r="AQ10" s="49"/>
      <c r="AR10" s="49"/>
      <c r="AS10" s="49"/>
      <c r="AT10" s="44">
        <f>データ!W6</f>
        <v>4.91</v>
      </c>
      <c r="AU10" s="44"/>
      <c r="AV10" s="44"/>
      <c r="AW10" s="44"/>
      <c r="AX10" s="44"/>
      <c r="AY10" s="44"/>
      <c r="AZ10" s="44"/>
      <c r="BA10" s="44"/>
      <c r="BB10" s="44">
        <f>データ!X6</f>
        <v>2651.93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5KbY2/2eQkLL+I97a9R1+Tm9ZEA4osvUjDqiKz8DtZ/GqfLleiHzyGi2YIwiHPwyaqFxFuWqw9bNyUdqRLlluw==" saltValue="NGEMLFXNLwAiD4Qd4LcqJ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162060</v>
      </c>
      <c r="D6" s="32">
        <f t="shared" si="3"/>
        <v>47</v>
      </c>
      <c r="E6" s="32">
        <f t="shared" si="3"/>
        <v>17</v>
      </c>
      <c r="F6" s="32">
        <f t="shared" si="3"/>
        <v>1</v>
      </c>
      <c r="G6" s="32">
        <f t="shared" si="3"/>
        <v>0</v>
      </c>
      <c r="H6" s="32" t="str">
        <f t="shared" si="3"/>
        <v>富山県　滑川市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39.119999999999997</v>
      </c>
      <c r="Q6" s="33">
        <f t="shared" si="3"/>
        <v>89.83</v>
      </c>
      <c r="R6" s="33">
        <f t="shared" si="3"/>
        <v>3520</v>
      </c>
      <c r="S6" s="33">
        <f t="shared" si="3"/>
        <v>33337</v>
      </c>
      <c r="T6" s="33">
        <f t="shared" si="3"/>
        <v>54.63</v>
      </c>
      <c r="U6" s="33">
        <f t="shared" si="3"/>
        <v>610.23</v>
      </c>
      <c r="V6" s="33">
        <f t="shared" si="3"/>
        <v>13021</v>
      </c>
      <c r="W6" s="33">
        <f t="shared" si="3"/>
        <v>4.91</v>
      </c>
      <c r="X6" s="33">
        <f t="shared" si="3"/>
        <v>2651.93</v>
      </c>
      <c r="Y6" s="34">
        <f>IF(Y7="",NA(),Y7)</f>
        <v>59.51</v>
      </c>
      <c r="Z6" s="34">
        <f t="shared" ref="Z6:AH6" si="4">IF(Z7="",NA(),Z7)</f>
        <v>60.64</v>
      </c>
      <c r="AA6" s="34">
        <f t="shared" si="4"/>
        <v>62.59</v>
      </c>
      <c r="AB6" s="34">
        <f t="shared" si="4"/>
        <v>61.29</v>
      </c>
      <c r="AC6" s="34">
        <f t="shared" si="4"/>
        <v>57.97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1302.19</v>
      </c>
      <c r="BG6" s="34">
        <f t="shared" ref="BG6:BO6" si="7">IF(BG7="",NA(),BG7)</f>
        <v>1156.55</v>
      </c>
      <c r="BH6" s="34">
        <f t="shared" si="7"/>
        <v>1053.83</v>
      </c>
      <c r="BI6" s="34">
        <f t="shared" si="7"/>
        <v>1017.24</v>
      </c>
      <c r="BJ6" s="34">
        <f t="shared" si="7"/>
        <v>1195.22</v>
      </c>
      <c r="BK6" s="34">
        <f t="shared" si="7"/>
        <v>1209.95</v>
      </c>
      <c r="BL6" s="34">
        <f t="shared" si="7"/>
        <v>1136.5</v>
      </c>
      <c r="BM6" s="34">
        <f t="shared" si="7"/>
        <v>1118.56</v>
      </c>
      <c r="BN6" s="34">
        <f t="shared" si="7"/>
        <v>1111.31</v>
      </c>
      <c r="BO6" s="34">
        <f t="shared" si="7"/>
        <v>966.33</v>
      </c>
      <c r="BP6" s="33" t="str">
        <f>IF(BP7="","",IF(BP7="-","【-】","【"&amp;SUBSTITUTE(TEXT(BP7,"#,##0.00"),"-","△")&amp;"】"))</f>
        <v>【707.33】</v>
      </c>
      <c r="BQ6" s="34">
        <f>IF(BQ7="",NA(),BQ7)</f>
        <v>87.05</v>
      </c>
      <c r="BR6" s="34">
        <f t="shared" ref="BR6:BZ6" si="8">IF(BR7="",NA(),BR7)</f>
        <v>92.69</v>
      </c>
      <c r="BS6" s="34">
        <f t="shared" si="8"/>
        <v>99.83</v>
      </c>
      <c r="BT6" s="34">
        <f t="shared" si="8"/>
        <v>98</v>
      </c>
      <c r="BU6" s="34">
        <f t="shared" si="8"/>
        <v>93.16</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221.02</v>
      </c>
      <c r="CC6" s="34">
        <f t="shared" ref="CC6:CK6" si="9">IF(CC7="",NA(),CC7)</f>
        <v>211.77</v>
      </c>
      <c r="CD6" s="34">
        <f t="shared" si="9"/>
        <v>196.85</v>
      </c>
      <c r="CE6" s="34">
        <f t="shared" si="9"/>
        <v>197.03</v>
      </c>
      <c r="CF6" s="34">
        <f t="shared" si="9"/>
        <v>170.88</v>
      </c>
      <c r="CG6" s="34">
        <f t="shared" si="9"/>
        <v>220.67</v>
      </c>
      <c r="CH6" s="34">
        <f t="shared" si="9"/>
        <v>217.82</v>
      </c>
      <c r="CI6" s="34">
        <f t="shared" si="9"/>
        <v>215.28</v>
      </c>
      <c r="CJ6" s="34">
        <f t="shared" si="9"/>
        <v>207.96</v>
      </c>
      <c r="CK6" s="34">
        <f t="shared" si="9"/>
        <v>194.31</v>
      </c>
      <c r="CL6" s="33" t="str">
        <f>IF(CL7="","",IF(CL7="-","【-】","【"&amp;SUBSTITUTE(TEXT(CL7,"#,##0.00"),"-","△")&amp;"】"))</f>
        <v>【136.39】</v>
      </c>
      <c r="CM6" s="34">
        <f>IF(CM7="",NA(),CM7)</f>
        <v>56.31</v>
      </c>
      <c r="CN6" s="34">
        <f t="shared" ref="CN6:CV6" si="10">IF(CN7="",NA(),CN7)</f>
        <v>58.66</v>
      </c>
      <c r="CO6" s="34">
        <f t="shared" si="10"/>
        <v>59</v>
      </c>
      <c r="CP6" s="34">
        <f t="shared" si="10"/>
        <v>61.42</v>
      </c>
      <c r="CQ6" s="34">
        <f t="shared" si="10"/>
        <v>64.430000000000007</v>
      </c>
      <c r="CR6" s="34">
        <f t="shared" si="10"/>
        <v>55.81</v>
      </c>
      <c r="CS6" s="34">
        <f t="shared" si="10"/>
        <v>54.44</v>
      </c>
      <c r="CT6" s="34">
        <f t="shared" si="10"/>
        <v>54.67</v>
      </c>
      <c r="CU6" s="34">
        <f t="shared" si="10"/>
        <v>53.51</v>
      </c>
      <c r="CV6" s="34">
        <f t="shared" si="10"/>
        <v>53.5</v>
      </c>
      <c r="CW6" s="33" t="str">
        <f>IF(CW7="","",IF(CW7="-","【-】","【"&amp;SUBSTITUTE(TEXT(CW7,"#,##0.00"),"-","△")&amp;"】"))</f>
        <v>【60.13】</v>
      </c>
      <c r="CX6" s="34">
        <f>IF(CX7="",NA(),CX7)</f>
        <v>85.27</v>
      </c>
      <c r="CY6" s="34">
        <f t="shared" ref="CY6:DG6" si="11">IF(CY7="",NA(),CY7)</f>
        <v>86.24</v>
      </c>
      <c r="CZ6" s="34">
        <f t="shared" si="11"/>
        <v>87.36</v>
      </c>
      <c r="DA6" s="34">
        <f t="shared" si="11"/>
        <v>88.66</v>
      </c>
      <c r="DB6" s="34">
        <f t="shared" si="11"/>
        <v>88.3</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162060</v>
      </c>
      <c r="D7" s="36">
        <v>47</v>
      </c>
      <c r="E7" s="36">
        <v>17</v>
      </c>
      <c r="F7" s="36">
        <v>1</v>
      </c>
      <c r="G7" s="36">
        <v>0</v>
      </c>
      <c r="H7" s="36" t="s">
        <v>110</v>
      </c>
      <c r="I7" s="36" t="s">
        <v>111</v>
      </c>
      <c r="J7" s="36" t="s">
        <v>112</v>
      </c>
      <c r="K7" s="36" t="s">
        <v>113</v>
      </c>
      <c r="L7" s="36" t="s">
        <v>114</v>
      </c>
      <c r="M7" s="36" t="s">
        <v>115</v>
      </c>
      <c r="N7" s="37" t="s">
        <v>116</v>
      </c>
      <c r="O7" s="37" t="s">
        <v>117</v>
      </c>
      <c r="P7" s="37">
        <v>39.119999999999997</v>
      </c>
      <c r="Q7" s="37">
        <v>89.83</v>
      </c>
      <c r="R7" s="37">
        <v>3520</v>
      </c>
      <c r="S7" s="37">
        <v>33337</v>
      </c>
      <c r="T7" s="37">
        <v>54.63</v>
      </c>
      <c r="U7" s="37">
        <v>610.23</v>
      </c>
      <c r="V7" s="37">
        <v>13021</v>
      </c>
      <c r="W7" s="37">
        <v>4.91</v>
      </c>
      <c r="X7" s="37">
        <v>2651.93</v>
      </c>
      <c r="Y7" s="37">
        <v>59.51</v>
      </c>
      <c r="Z7" s="37">
        <v>60.64</v>
      </c>
      <c r="AA7" s="37">
        <v>62.59</v>
      </c>
      <c r="AB7" s="37">
        <v>61.29</v>
      </c>
      <c r="AC7" s="37">
        <v>57.97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1302.19</v>
      </c>
      <c r="BG7" s="37">
        <v>1156.55</v>
      </c>
      <c r="BH7" s="37">
        <v>1053.83</v>
      </c>
      <c r="BI7" s="37">
        <v>1017.24</v>
      </c>
      <c r="BJ7" s="37">
        <v>1195.22</v>
      </c>
      <c r="BK7" s="37">
        <v>1209.95</v>
      </c>
      <c r="BL7" s="37">
        <v>1136.5</v>
      </c>
      <c r="BM7" s="37">
        <v>1118.56</v>
      </c>
      <c r="BN7" s="37">
        <v>1111.31</v>
      </c>
      <c r="BO7" s="37">
        <v>966.33</v>
      </c>
      <c r="BP7" s="37">
        <v>707.33</v>
      </c>
      <c r="BQ7" s="37">
        <v>87.05</v>
      </c>
      <c r="BR7" s="37">
        <v>92.69</v>
      </c>
      <c r="BS7" s="37">
        <v>99.83</v>
      </c>
      <c r="BT7" s="37">
        <v>98</v>
      </c>
      <c r="BU7" s="37">
        <v>93.16</v>
      </c>
      <c r="BV7" s="37">
        <v>69.48</v>
      </c>
      <c r="BW7" s="37">
        <v>71.650000000000006</v>
      </c>
      <c r="BX7" s="37">
        <v>72.33</v>
      </c>
      <c r="BY7" s="37">
        <v>75.540000000000006</v>
      </c>
      <c r="BZ7" s="37">
        <v>81.739999999999995</v>
      </c>
      <c r="CA7" s="37">
        <v>101.26</v>
      </c>
      <c r="CB7" s="37">
        <v>221.02</v>
      </c>
      <c r="CC7" s="37">
        <v>211.77</v>
      </c>
      <c r="CD7" s="37">
        <v>196.85</v>
      </c>
      <c r="CE7" s="37">
        <v>197.03</v>
      </c>
      <c r="CF7" s="37">
        <v>170.88</v>
      </c>
      <c r="CG7" s="37">
        <v>220.67</v>
      </c>
      <c r="CH7" s="37">
        <v>217.82</v>
      </c>
      <c r="CI7" s="37">
        <v>215.28</v>
      </c>
      <c r="CJ7" s="37">
        <v>207.96</v>
      </c>
      <c r="CK7" s="37">
        <v>194.31</v>
      </c>
      <c r="CL7" s="37">
        <v>136.38999999999999</v>
      </c>
      <c r="CM7" s="37">
        <v>56.31</v>
      </c>
      <c r="CN7" s="37">
        <v>58.66</v>
      </c>
      <c r="CO7" s="37">
        <v>59</v>
      </c>
      <c r="CP7" s="37">
        <v>61.42</v>
      </c>
      <c r="CQ7" s="37">
        <v>64.430000000000007</v>
      </c>
      <c r="CR7" s="37">
        <v>55.81</v>
      </c>
      <c r="CS7" s="37">
        <v>54.44</v>
      </c>
      <c r="CT7" s="37">
        <v>54.67</v>
      </c>
      <c r="CU7" s="37">
        <v>53.51</v>
      </c>
      <c r="CV7" s="37">
        <v>53.5</v>
      </c>
      <c r="CW7" s="37">
        <v>60.13</v>
      </c>
      <c r="CX7" s="37">
        <v>85.27</v>
      </c>
      <c r="CY7" s="37">
        <v>86.24</v>
      </c>
      <c r="CZ7" s="37">
        <v>87.36</v>
      </c>
      <c r="DA7" s="37">
        <v>88.66</v>
      </c>
      <c r="DB7" s="37">
        <v>88.3</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2019-01-29T06:20:39Z</cp:lastPrinted>
  <dcterms:created xsi:type="dcterms:W3CDTF">2018-12-03T09:03:16Z</dcterms:created>
  <dcterms:modified xsi:type="dcterms:W3CDTF">2019-01-29T07:51:12Z</dcterms:modified>
  <cp:category/>
</cp:coreProperties>
</file>