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6wsussv\OAWORK\上下水道課\下水道\料金担当\高木\県照会等\H30\経営比較分析表\"/>
    </mc:Choice>
  </mc:AlternateContent>
  <workbookProtection workbookAlgorithmName="SHA-512" workbookHashValue="6lh66haF5sCPFZmJF1KYkPSE4VnaSHNBzYQud2kuoBk8u7igmhgdhuXeEw8XolCFqdGACAUkNB96kzN+k0RAxA==" workbookSaltValue="3cecqwg0kB0UqqY9/ufn4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<sst xmlns="http://schemas.openxmlformats.org/spreadsheetml/2006/main" count="240" uniqueCount="127">
  <si>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</si>
  <si>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</si>
  <si>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</si>
  <si>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</si>
  <si>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</si>
  <si>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</si>
  <si>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</si>
  <si>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</si>
  <si>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</si>
  <si>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</si>
  <si>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</si>
  <si>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</si>
  <si>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</si>
  <si>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</si>
  <si>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</si>
  <si>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</si>
  <si>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</si>
  <si>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</si>
  <si>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</si>
  <si>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</si>
  <si>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</si>
  <si>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</si>
  <si>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</si>
  <si>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</si>
  <si>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</si>
  <si>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</si>
  <si>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</si>
  <si>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</si>
  <si>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</si>
  <si>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</si>
  <si>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</si>
  <si>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</si>
  <si>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</si>
  <si>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</si>
  <si>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</si>
  <si>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</si>
  <si>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</si>
  <si>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</si>
  <si>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</si>
  <si>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</si>
  <si>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</si>
  <si>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</si>
  <si>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</si>
  <si>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</si>
  <si>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</si>
  <si>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</si>
  <si>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</si>
  <si>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</si>
  <si>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</si>
  <si>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</si>
  <si>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</si>
  <si>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</si>
  <si>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</si>
  <si>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</si>
  <si>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</si>
  <si>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</si>
  <si>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</si>
  <si>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</si>
  <si>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</si>
  <si>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</si>
  <si>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</si>
  <si>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</si>
  <si>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</si>
  <si>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</si>
  <si>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</si>
  <si>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</si>
  <si>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</si>
  <si>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</si>
  <si>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</si>
  <si>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</si>
  <si>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</si>
  <si>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</si>
  <si>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</si>
  <si>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</si>
  <si>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</si>
  <si>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</si>
  <si>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</si>
  <si>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</si>
  <si>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</si>
  <si>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</si>
  <si>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</si>
  <si>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</si>
  <si>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</si>
  <si>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</si>
  <si>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</si>
  <si>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</si>
  <si>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</si>
  <si>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</si>
  <si>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</si>
  <si>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</si>
  <si>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</si>
  <si>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</si>
  <si>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</si>
  <si>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</si>
  <si>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</si>
  <si>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</si>
  <si>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</si>
  <si>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</si>
  <si>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</si>
  <si>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</si>
  <si>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</si>
  <si>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</si>
  <si>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</si>
  <si>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</si>
  <si>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</si>
  <si>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</si>
  <si>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</si>
  <si>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</si>
  <si>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</si>
  <si>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</si>
  <si>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</si>
  <si>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</si>
  <si>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</si>
  <si>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</si>
  <si>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</si>
  <si>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</si>
  <si>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</si>
  <si>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</si>
  <si>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</si>
  <si>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</si>
  <si>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</si>
  <si>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</si>
  <si>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</si>
  <si>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</si>
  <si>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事業開始はH５年で、H29年度末で25年が経過し、施設の老朽化が進んでいますが、各浄化センター、管渠ともに更新・老朽化対策は行っていません。
　今後は主要な管渠の定期点検、施設の機能診断調査などを行い、機能強化と公共下水道への接続の両面で検討を進める必要があります。
　また、下水道施設を一体的に捉えたストックマネジメント計画の策定等を行い、計画的に改築更新を行うことで、更新投資の平準化に努めます。</t>
    <phoneticPr fontId="4"/>
  </si>
  <si>
    <t>　農業集落排水施設の整備は完了しており、今後は老朽化対策として、施設の機能強化と公共下水道への接続との両面で検討していく必要があります。
　また、人口減少等により有収水量の大幅な増加は見込めない一方、企業債の償還金は引き続き多額であることに加え、施設の老朽化に伴う更新投資等が増加することが見込まれることから、今後も厳しい経営状況が続き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t>
    <phoneticPr fontId="4"/>
  </si>
  <si>
    <t xml:space="preserve"> ①収益的収支比率は100％を下回り、単年度収支は赤字で、経営の健全性が低いことを示しています。
　この理由は、建設改良費の財源として借り入れた企業債の償還金や利子が多額であるためと考えられます。
 ⑤経費回収率は類似団体や全国平均上回っており、④企業債残高対事業規模比率、⑥汚水処理原価は類似団体平均を下回っています。
　これらの指標から、経営の健全性は他の団体と比較して高い方であるといえます。
　⑦施設利用率については、類似団体や全国平均を上回っており、適正な規模である考えられます。
　⑧水洗化率は年々改善傾向にありますが、類似団体平均や全国平均を下回っていることから、戸別訪問による接続依頼等水洗化の推進に引き続き取り組んでいく必要があります。
　ただし、これらの経営指標については、地方公営企業法の適用による打切決算に伴う影響がある点に、留意が必要です。
　今後も企業債の償還金や利子が多額なため、経営は厳しい状況が続くことから、維持管理の経費節減、水洗化の推進、適正な使用料の設定等に取り組み、経営の健全性を改善していく必要があります。
</t>
    <rPh sb="107" eb="109">
      <t>ルイジ</t>
    </rPh>
    <rPh sb="109" eb="111">
      <t>ダンタイ</t>
    </rPh>
    <rPh sb="112" eb="114">
      <t>ゼンコク</t>
    </rPh>
    <rPh sb="114" eb="116">
      <t>ヘイキン</t>
    </rPh>
    <rPh sb="116" eb="118">
      <t>ウワマワ</t>
    </rPh>
    <rPh sb="213" eb="215">
      <t>ルイジ</t>
    </rPh>
    <rPh sb="215" eb="217">
      <t>ダンタイ</t>
    </rPh>
    <rPh sb="218" eb="220">
      <t>ゼンコク</t>
    </rPh>
    <rPh sb="220" eb="222">
      <t>ヘイキン</t>
    </rPh>
    <rPh sb="223" eb="225">
      <t>ウワマワ</t>
    </rPh>
    <rPh sb="253" eb="255">
      <t>ネンネン</t>
    </rPh>
    <rPh sb="255" eb="257">
      <t>カイゼン</t>
    </rPh>
    <rPh sb="257" eb="259">
      <t>ケイコウ</t>
    </rPh>
    <rPh sb="337" eb="339">
      <t>ケイエイ</t>
    </rPh>
    <rPh sb="339" eb="341">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</si>
</sst>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0.16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42-4566-8D06-25B5C6476C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8E42-4566-8D06-25B5C6476C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69.53</c:v>
                </c:pt>
                <c:pt idx="1">
                  <c:v>71.569999999999993</c:v>
                </c:pt>
                <c:pt idx="2">
                  <c:v>65.16</c:v>
                </c:pt>
                <c:pt idx="3">
                  <c:v>61.37</c:v>
                </c:pt>
                <c:pt idx="4">
                  <c:v>69.83</c:v>
                </c:pt>
              </c:numCache>
            </c:numRef>
          </c:val>
          <c:extLst>
            <c:ext xmlns:c16="http://schemas.microsoft.com/office/drawing/2014/chart" uri="{C3380CC4-5D6E-409C-BE32-E72D297353CC}">
              <c16:uniqueId val="{00000000-424D-46EC-B3AA-DF0AC7D681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424D-46EC-B3AA-DF0AC7D681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81.53</c:v>
                </c:pt>
                <c:pt idx="1">
                  <c:v>82.4</c:v>
                </c:pt>
                <c:pt idx="2">
                  <c:v>82.54</c:v>
                </c:pt>
                <c:pt idx="3">
                  <c:v>83.73</c:v>
                </c:pt>
                <c:pt idx="4">
                  <c:v>84.47</c:v>
                </c:pt>
              </c:numCache>
            </c:numRef>
          </c:val>
          <c:extLst>
            <c:ext xmlns:c16="http://schemas.microsoft.com/office/drawing/2014/chart" uri="{C3380CC4-5D6E-409C-BE32-E72D297353CC}">
              <c16:uniqueId val="{00000000-611E-4078-AA76-37B354D566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611E-4078-AA76-37B354D566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71.81</c:v>
                </c:pt>
                <c:pt idx="1">
                  <c:v>68.42</c:v>
                </c:pt>
                <c:pt idx="2">
                  <c:v>70.81</c:v>
                </c:pt>
                <c:pt idx="3">
                  <c:v>75.37</c:v>
                </c:pt>
                <c:pt idx="4">
                  <c:v>73.06</c:v>
                </c:pt>
              </c:numCache>
            </c:numRef>
          </c:val>
          <c:extLst>
            <c:ext xmlns:c16="http://schemas.microsoft.com/office/drawing/2014/chart" uri="{C3380CC4-5D6E-409C-BE32-E72D297353CC}">
              <c16:uniqueId val="{00000000-4BDF-48E8-A509-CF7C95A083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F-48E8-A509-CF7C95A083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1A-4930-B205-82BC76CE30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1A-4930-B205-82BC76CE30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2E-44EE-8FB3-C6222C1447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E-44EE-8FB3-C6222C1447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6E-4D63-9F1F-DABA795F0D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6E-4D63-9F1F-DABA795F0D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F8-41FF-9793-F77FEF4550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F8-41FF-9793-F77FEF4550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931.33</c:v>
                </c:pt>
                <c:pt idx="1">
                  <c:v>865.69</c:v>
                </c:pt>
                <c:pt idx="2">
                  <c:v>836.9</c:v>
                </c:pt>
                <c:pt idx="3">
                  <c:v>761.7</c:v>
                </c:pt>
                <c:pt idx="4">
                  <c:v>829.08</c:v>
                </c:pt>
              </c:numCache>
            </c:numRef>
          </c:val>
          <c:extLst>
            <c:ext xmlns:c16="http://schemas.microsoft.com/office/drawing/2014/chart" uri="{C3380CC4-5D6E-409C-BE32-E72D297353CC}">
              <c16:uniqueId val="{00000000-AFD1-483E-80D6-D29015B4F2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AFD1-483E-80D6-D29015B4F2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88.61</c:v>
                </c:pt>
                <c:pt idx="1">
                  <c:v>79.56</c:v>
                </c:pt>
                <c:pt idx="2">
                  <c:v>89.28</c:v>
                </c:pt>
                <c:pt idx="3">
                  <c:v>100</c:v>
                </c:pt>
                <c:pt idx="4">
                  <c:v>96.05</c:v>
                </c:pt>
              </c:numCache>
            </c:numRef>
          </c:val>
          <c:extLst>
            <c:ext xmlns:c16="http://schemas.microsoft.com/office/drawing/2014/chart" uri="{C3380CC4-5D6E-409C-BE32-E72D297353CC}">
              <c16:uniqueId val="{00000000-8623-499F-96C6-6BDCAF3A12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8623-499F-96C6-6BDCAF3A12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208.36</c:v>
                </c:pt>
                <c:pt idx="1">
                  <c:v>236.18</c:v>
                </c:pt>
                <c:pt idx="2">
                  <c:v>212.09</c:v>
                </c:pt>
                <c:pt idx="3">
                  <c:v>189.08</c:v>
                </c:pt>
                <c:pt idx="4">
                  <c:v>166.16</c:v>
                </c:pt>
              </c:numCache>
            </c:numRef>
          </c:val>
          <c:extLst>
            <c:ext xmlns:c16="http://schemas.microsoft.com/office/drawing/2014/chart" uri="{C3380CC4-5D6E-409C-BE32-E72D297353CC}">
              <c16:uniqueId val="{00000000-7F2F-463E-86E2-1872A47F0B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7F2F-463E-86E2-1872A47F0B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滑川市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33337</v>
      </c>
      <c r="AM8" s="66"/>
      <c r="AN8" s="66"/>
      <c r="AO8" s="66"/>
      <c r="AP8" s="66"/>
      <c r="AQ8" s="66"/>
      <c r="AR8" s="66"/>
      <c r="AS8" s="66"/>
      <c r="AT8" s="65">
        <f>データ!T6</f>
        <v>54.63</v>
      </c>
      <c r="AU8" s="65"/>
      <c r="AV8" s="65"/>
      <c r="AW8" s="65"/>
      <c r="AX8" s="65"/>
      <c r="AY8" s="65"/>
      <c r="AZ8" s="65"/>
      <c r="BA8" s="65"/>
      <c r="BB8" s="65">
        <f>データ!U6</f>
        <v>610.23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10.69</v>
      </c>
      <c r="Q10" s="65"/>
      <c r="R10" s="65"/>
      <c r="S10" s="65"/>
      <c r="T10" s="65"/>
      <c r="U10" s="65"/>
      <c r="V10" s="65"/>
      <c r="W10" s="65">
        <f>データ!Q6</f>
        <v>85.39</v>
      </c>
      <c r="X10" s="65"/>
      <c r="Y10" s="65"/>
      <c r="Z10" s="65"/>
      <c r="AA10" s="65"/>
      <c r="AB10" s="65"/>
      <c r="AC10" s="65"/>
      <c r="AD10" s="66">
        <f>データ!R6</f>
        <v>3520</v>
      </c>
      <c r="AE10" s="66"/>
      <c r="AF10" s="66"/>
      <c r="AG10" s="66"/>
      <c r="AH10" s="66"/>
      <c r="AI10" s="66"/>
      <c r="AJ10" s="66"/>
      <c r="AK10" s="2"/>
      <c r="AL10" s="66">
        <f>データ!V6</f>
        <v>3560</v>
      </c>
      <c r="AM10" s="66"/>
      <c r="AN10" s="66"/>
      <c r="AO10" s="66"/>
      <c r="AP10" s="66"/>
      <c r="AQ10" s="66"/>
      <c r="AR10" s="66"/>
      <c r="AS10" s="66"/>
      <c r="AT10" s="65">
        <f>データ!W6</f>
        <v>1.31</v>
      </c>
      <c r="AU10" s="65"/>
      <c r="AV10" s="65"/>
      <c r="AW10" s="65"/>
      <c r="AX10" s="65"/>
      <c r="AY10" s="65"/>
      <c r="AZ10" s="65"/>
      <c r="BA10" s="65"/>
      <c r="BB10" s="65">
        <f>データ!X6</f>
        <v>2717.56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MLpbZOG6DN2vI9GnNH144P6AkkxWXfr4Q9dnJTI3xQJ1M736ynpirfyzlnhl/1567ZOvnmjUQbaIIvnNtLW/dA==" saltValue="95n1stC2srQWkpx+jX+q2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162060</v>
      </c>
      <c r="D6" s="32">
        <f t="shared" si="3"/>
        <v>47</v>
      </c>
      <c r="E6" s="32">
        <f t="shared" si="3"/>
        <v>17</v>
      </c>
      <c r="F6" s="32">
        <f t="shared" si="3"/>
        <v>5</v>
      </c>
      <c r="G6" s="32">
        <f t="shared" si="3"/>
        <v>0</v>
      </c>
      <c r="H6" s="32" t="str">
        <f t="shared" si="3"/>
        <v>富山県　滑川市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10.69</v>
      </c>
      <c r="Q6" s="33">
        <f t="shared" si="3"/>
        <v>85.39</v>
      </c>
      <c r="R6" s="33">
        <f t="shared" si="3"/>
        <v>3520</v>
      </c>
      <c r="S6" s="33">
        <f t="shared" si="3"/>
        <v>33337</v>
      </c>
      <c r="T6" s="33">
        <f t="shared" si="3"/>
        <v>54.63</v>
      </c>
      <c r="U6" s="33">
        <f t="shared" si="3"/>
        <v>610.23</v>
      </c>
      <c r="V6" s="33">
        <f t="shared" si="3"/>
        <v>3560</v>
      </c>
      <c r="W6" s="33">
        <f t="shared" si="3"/>
        <v>1.31</v>
      </c>
      <c r="X6" s="33">
        <f t="shared" si="3"/>
        <v>2717.56</v>
      </c>
      <c r="Y6" s="34">
        <f>IF(Y7="",NA(),Y7)</f>
        <v>71.81</v>
      </c>
      <c r="Z6" s="34">
        <f t="shared" ref="Z6:AH6" si="4">IF(Z7="",NA(),Z7)</f>
        <v>68.42</v>
      </c>
      <c r="AA6" s="34">
        <f t="shared" si="4"/>
        <v>70.81</v>
      </c>
      <c r="AB6" s="34">
        <f t="shared" si="4"/>
        <v>75.37</v>
      </c>
      <c r="AC6" s="34">
        <f t="shared" si="4"/>
        <v>73.06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931.33</v>
      </c>
      <c r="BG6" s="34">
        <f t="shared" ref="BG6:BO6" si="7">IF(BG7="",NA(),BG7)</f>
        <v>865.69</v>
      </c>
      <c r="BH6" s="34">
        <f t="shared" si="7"/>
        <v>836.9</v>
      </c>
      <c r="BI6" s="34">
        <f t="shared" si="7"/>
        <v>761.7</v>
      </c>
      <c r="BJ6" s="34">
        <f t="shared" si="7"/>
        <v>829.08</v>
      </c>
      <c r="BK6" s="34">
        <f t="shared" si="7"/>
        <v>1126.77</v>
      </c>
      <c r="BL6" s="34">
        <f t="shared" si="7"/>
        <v>1044.8</v>
      </c>
      <c r="BM6" s="34">
        <f t="shared" si="7"/>
        <v>1081.8</v>
      </c>
      <c r="BN6" s="34">
        <f t="shared" si="7"/>
        <v>974.93</v>
      </c>
      <c r="BO6" s="34">
        <f t="shared" si="7"/>
        <v>855.8</v>
      </c>
      <c r="BP6" s="33" t="str">
        <f>IF(BP7="","",IF(BP7="-","【-】","【"&amp;SUBSTITUTE(TEXT(BP7,"#,##0.00"),"-","△")&amp;"】"))</f>
        <v>【814.89】</v>
      </c>
      <c r="BQ6" s="34">
        <f>IF(BQ7="",NA(),BQ7)</f>
        <v>88.61</v>
      </c>
      <c r="BR6" s="34">
        <f t="shared" ref="BR6:BZ6" si="8">IF(BR7="",NA(),BR7)</f>
        <v>79.56</v>
      </c>
      <c r="BS6" s="34">
        <f t="shared" si="8"/>
        <v>89.28</v>
      </c>
      <c r="BT6" s="34">
        <f t="shared" si="8"/>
        <v>100</v>
      </c>
      <c r="BU6" s="34">
        <f t="shared" si="8"/>
        <v>96.05</v>
      </c>
      <c r="BV6" s="34">
        <f t="shared" si="8"/>
        <v>50.9</v>
      </c>
      <c r="BW6" s="34">
        <f t="shared" si="8"/>
        <v>50.82</v>
      </c>
      <c r="BX6" s="34">
        <f t="shared" si="8"/>
        <v>52.19</v>
      </c>
      <c r="BY6" s="34">
        <f t="shared" si="8"/>
        <v>55.32</v>
      </c>
      <c r="BZ6" s="34">
        <f t="shared" si="8"/>
        <v>59.8</v>
      </c>
      <c r="CA6" s="33" t="str">
        <f>IF(CA7="","",IF(CA7="-","【-】","【"&amp;SUBSTITUTE(TEXT(CA7,"#,##0.00"),"-","△")&amp;"】"))</f>
        <v>【60.64】</v>
      </c>
      <c r="CB6" s="34">
        <f>IF(CB7="",NA(),CB7)</f>
        <v>208.36</v>
      </c>
      <c r="CC6" s="34">
        <f t="shared" ref="CC6:CK6" si="9">IF(CC7="",NA(),CC7)</f>
        <v>236.18</v>
      </c>
      <c r="CD6" s="34">
        <f t="shared" si="9"/>
        <v>212.09</v>
      </c>
      <c r="CE6" s="34">
        <f t="shared" si="9"/>
        <v>189.08</v>
      </c>
      <c r="CF6" s="34">
        <f t="shared" si="9"/>
        <v>166.16</v>
      </c>
      <c r="CG6" s="34">
        <f t="shared" si="9"/>
        <v>293.27</v>
      </c>
      <c r="CH6" s="34">
        <f t="shared" si="9"/>
        <v>300.52</v>
      </c>
      <c r="CI6" s="34">
        <f t="shared" si="9"/>
        <v>296.14</v>
      </c>
      <c r="CJ6" s="34">
        <f t="shared" si="9"/>
        <v>283.17</v>
      </c>
      <c r="CK6" s="34">
        <f t="shared" si="9"/>
        <v>263.76</v>
      </c>
      <c r="CL6" s="33" t="str">
        <f>IF(CL7="","",IF(CL7="-","【-】","【"&amp;SUBSTITUTE(TEXT(CL7,"#,##0.00"),"-","△")&amp;"】"))</f>
        <v>【255.52】</v>
      </c>
      <c r="CM6" s="34">
        <f>IF(CM7="",NA(),CM7)</f>
        <v>69.53</v>
      </c>
      <c r="CN6" s="34">
        <f t="shared" ref="CN6:CV6" si="10">IF(CN7="",NA(),CN7)</f>
        <v>71.569999999999993</v>
      </c>
      <c r="CO6" s="34">
        <f t="shared" si="10"/>
        <v>65.16</v>
      </c>
      <c r="CP6" s="34">
        <f t="shared" si="10"/>
        <v>61.37</v>
      </c>
      <c r="CQ6" s="34">
        <f t="shared" si="10"/>
        <v>69.83</v>
      </c>
      <c r="CR6" s="34">
        <f t="shared" si="10"/>
        <v>53.78</v>
      </c>
      <c r="CS6" s="34">
        <f t="shared" si="10"/>
        <v>53.24</v>
      </c>
      <c r="CT6" s="34">
        <f t="shared" si="10"/>
        <v>52.31</v>
      </c>
      <c r="CU6" s="34">
        <f t="shared" si="10"/>
        <v>60.65</v>
      </c>
      <c r="CV6" s="34">
        <f t="shared" si="10"/>
        <v>51.75</v>
      </c>
      <c r="CW6" s="33" t="str">
        <f>IF(CW7="","",IF(CW7="-","【-】","【"&amp;SUBSTITUTE(TEXT(CW7,"#,##0.00"),"-","△")&amp;"】"))</f>
        <v>【52.49】</v>
      </c>
      <c r="CX6" s="34">
        <f>IF(CX7="",NA(),CX7)</f>
        <v>81.53</v>
      </c>
      <c r="CY6" s="34">
        <f t="shared" ref="CY6:DG6" si="11">IF(CY7="",NA(),CY7)</f>
        <v>82.4</v>
      </c>
      <c r="CZ6" s="34">
        <f t="shared" si="11"/>
        <v>82.54</v>
      </c>
      <c r="DA6" s="34">
        <f t="shared" si="11"/>
        <v>83.73</v>
      </c>
      <c r="DB6" s="34">
        <f t="shared" si="11"/>
        <v>84.47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0.16</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162060</v>
      </c>
      <c r="D7" s="36">
        <v>47</v>
      </c>
      <c r="E7" s="36">
        <v>17</v>
      </c>
      <c r="F7" s="36">
        <v>5</v>
      </c>
      <c r="G7" s="36">
        <v>0</v>
      </c>
      <c r="H7" s="36" t="s">
        <v>111</v>
      </c>
      <c r="I7" s="36" t="s">
        <v>112</v>
      </c>
      <c r="J7" s="36" t="s">
        <v>113</v>
      </c>
      <c r="K7" s="36" t="s">
        <v>114</v>
      </c>
      <c r="L7" s="36" t="s">
        <v>115</v>
      </c>
      <c r="M7" s="36" t="s">
        <v>116</v>
      </c>
      <c r="N7" s="37" t="s">
        <v>117</v>
      </c>
      <c r="O7" s="37" t="s">
        <v>118</v>
      </c>
      <c r="P7" s="37">
        <v>10.69</v>
      </c>
      <c r="Q7" s="37">
        <v>85.39</v>
      </c>
      <c r="R7" s="37">
        <v>3520</v>
      </c>
      <c r="S7" s="37">
        <v>33337</v>
      </c>
      <c r="T7" s="37">
        <v>54.63</v>
      </c>
      <c r="U7" s="37">
        <v>610.23</v>
      </c>
      <c r="V7" s="37">
        <v>3560</v>
      </c>
      <c r="W7" s="37">
        <v>1.31</v>
      </c>
      <c r="X7" s="37">
        <v>2717.56</v>
      </c>
      <c r="Y7" s="37">
        <v>71.81</v>
      </c>
      <c r="Z7" s="37">
        <v>68.42</v>
      </c>
      <c r="AA7" s="37">
        <v>70.81</v>
      </c>
      <c r="AB7" s="37">
        <v>75.37</v>
      </c>
      <c r="AC7" s="37">
        <v>73.06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931.33</v>
      </c>
      <c r="BG7" s="37">
        <v>865.69</v>
      </c>
      <c r="BH7" s="37">
        <v>836.9</v>
      </c>
      <c r="BI7" s="37">
        <v>761.7</v>
      </c>
      <c r="BJ7" s="37">
        <v>829.08</v>
      </c>
      <c r="BK7" s="37">
        <v>1126.77</v>
      </c>
      <c r="BL7" s="37">
        <v>1044.8</v>
      </c>
      <c r="BM7" s="37">
        <v>1081.8</v>
      </c>
      <c r="BN7" s="37">
        <v>974.93</v>
      </c>
      <c r="BO7" s="37">
        <v>855.8</v>
      </c>
      <c r="BP7" s="37">
        <v>814.89</v>
      </c>
      <c r="BQ7" s="37">
        <v>88.61</v>
      </c>
      <c r="BR7" s="37">
        <v>79.56</v>
      </c>
      <c r="BS7" s="37">
        <v>89.28</v>
      </c>
      <c r="BT7" s="37">
        <v>100</v>
      </c>
      <c r="BU7" s="37">
        <v>96.05</v>
      </c>
      <c r="BV7" s="37">
        <v>50.9</v>
      </c>
      <c r="BW7" s="37">
        <v>50.82</v>
      </c>
      <c r="BX7" s="37">
        <v>52.19</v>
      </c>
      <c r="BY7" s="37">
        <v>55.32</v>
      </c>
      <c r="BZ7" s="37">
        <v>59.8</v>
      </c>
      <c r="CA7" s="37">
        <v>60.64</v>
      </c>
      <c r="CB7" s="37">
        <v>208.36</v>
      </c>
      <c r="CC7" s="37">
        <v>236.18</v>
      </c>
      <c r="CD7" s="37">
        <v>212.09</v>
      </c>
      <c r="CE7" s="37">
        <v>189.08</v>
      </c>
      <c r="CF7" s="37">
        <v>166.16</v>
      </c>
      <c r="CG7" s="37">
        <v>293.27</v>
      </c>
      <c r="CH7" s="37">
        <v>300.52</v>
      </c>
      <c r="CI7" s="37">
        <v>296.14</v>
      </c>
      <c r="CJ7" s="37">
        <v>283.17</v>
      </c>
      <c r="CK7" s="37">
        <v>263.76</v>
      </c>
      <c r="CL7" s="37">
        <v>255.52</v>
      </c>
      <c r="CM7" s="37">
        <v>69.53</v>
      </c>
      <c r="CN7" s="37">
        <v>71.569999999999993</v>
      </c>
      <c r="CO7" s="37">
        <v>65.16</v>
      </c>
      <c r="CP7" s="37">
        <v>61.37</v>
      </c>
      <c r="CQ7" s="37">
        <v>69.83</v>
      </c>
      <c r="CR7" s="37">
        <v>53.78</v>
      </c>
      <c r="CS7" s="37">
        <v>53.24</v>
      </c>
      <c r="CT7" s="37">
        <v>52.31</v>
      </c>
      <c r="CU7" s="37">
        <v>60.65</v>
      </c>
      <c r="CV7" s="37">
        <v>51.75</v>
      </c>
      <c r="CW7" s="37">
        <v>52.49</v>
      </c>
      <c r="CX7" s="37">
        <v>81.53</v>
      </c>
      <c r="CY7" s="37">
        <v>82.4</v>
      </c>
      <c r="CZ7" s="37">
        <v>82.54</v>
      </c>
      <c r="DA7" s="37">
        <v>83.73</v>
      </c>
      <c r="DB7" s="37">
        <v>84.47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0.16</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2018-12-03T09:23:41Z</dcterms:created>
  <dcterms:modified xsi:type="dcterms:W3CDTF">2019-01-29T07:54:48Z</dcterms:modified>
  <cp:category/>
</cp:coreProperties>
</file>