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lqy2tz1QkVyadO52DdXT2/mu5AONrmk/IRgbJVPTlfEe2RoAvinXVI/E9A0bnb0RhXVnT7h62aXxhqrYSU3K0g==" workbookSaltValue="ECnTW6oJCZgJZGDkOlmlRg==" workbookSpinCount="100000" lockStructure="1"/>
  <bookViews>
    <workbookView xWindow="0" yWindow="0" windowWidth="1536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W6" i="5"/>
  <c r="AT10" i="4" s="1"/>
  <c r="V6" i="5"/>
  <c r="AL10" i="4" s="1"/>
  <c r="U6" i="5"/>
  <c r="T6" i="5"/>
  <c r="S6" i="5"/>
  <c r="AL8" i="4" s="1"/>
  <c r="R6" i="5"/>
  <c r="AD10" i="4" s="1"/>
  <c r="Q6" i="5"/>
  <c r="P6" i="5"/>
  <c r="O6" i="5"/>
  <c r="I10" i="4" s="1"/>
  <c r="N6" i="5"/>
  <c r="B10" i="4" s="1"/>
  <c r="M6" i="5"/>
  <c r="L6" i="5"/>
  <c r="K6" i="5"/>
  <c r="P8" i="4" s="1"/>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BB10" i="4"/>
  <c r="W10" i="4"/>
  <c r="P10" i="4"/>
  <c r="BB8" i="4"/>
  <c r="AT8" i="4"/>
  <c r="AD8" i="4"/>
  <c r="W8" i="4"/>
  <c r="B8" i="4"/>
  <c r="B6"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<sst xmlns="http://schemas.openxmlformats.org/spreadsheetml/2006/main" count="235" uniqueCount="123">
  <si>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</si>
  <si>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</si>
  <si>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</si>
  <si>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</si>
  <si>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</si>
  <si>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</si>
  <si>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</si>
  <si>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</si>
  <si>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</si>
  <si>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</si>
  <si>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</si>
  <si>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</si>
  <si>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</si>
  <si>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</si>
  <si>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</si>
  <si>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</si>
  <si>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</si>
  <si>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</si>
  <si>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</si>
  <si>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</si>
  <si>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</si>
  <si>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</si>
  <si>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</si>
  <si>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</si>
  <si>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</si>
  <si>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</si>
  <si>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</si>
  <si>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</si>
  <si>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</si>
  <si>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</si>
  <si>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</si>
  <si>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</si>
  <si>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</si>
  <si>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</si>
  <si>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</si>
  <si>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</si>
  <si>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</si>
  <si>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</si>
  <si>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</si>
  <si>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</si>
  <si>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</si>
  <si>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</si>
  <si>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</si>
  <si>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</si>
  <si>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</si>
  <si>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</si>
  <si>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</si>
  <si>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</si>
  <si>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</si>
  <si>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</si>
  <si>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</si>
  <si>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</si>
  <si>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</si>
  <si>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</si>
  <si>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</si>
  <si>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</si>
  <si>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</si>
  <si>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</si>
  <si>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</si>
  <si>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</si>
  <si>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</si>
  <si>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</si>
  <si>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</si>
  <si>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</si>
  <si>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</si>
  <si>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</si>
  <si>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</si>
  <si>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</si>
  <si>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</si>
  <si>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</si>
  <si>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</si>
  <si>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</si>
  <si>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</si>
  <si>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</si>
  <si>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</si>
  <si>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</si>
  <si>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</si>
  <si>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</si>
  <si>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</si>
  <si>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</si>
  <si>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</si>
  <si>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</si>
  <si>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</si>
  <si>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</si>
  <si>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</si>
  <si>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</si>
  <si>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</si>
  <si>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</si>
  <si>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</si>
  <si>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</si>
  <si>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</si>
  <si>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</si>
  <si>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</si>
  <si>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</si>
  <si>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</si>
  <si>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</si>
  <si>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</si>
  <si>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</si>
  <si>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</si>
  <si>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</si>
  <si>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</si>
  <si>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</si>
  <si>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</si>
  <si>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</si>
  <si>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</si>
  <si>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</si>
  <si>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</si>
  <si>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</si>
  <si>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南砺市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</si>
  <si>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</si>
  <si>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</si>
  <si>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</si>
  <si>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</si>
  <si>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</si>
  <si>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</si>
  <si>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</si>
  <si>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</si>
  <si>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</si>
  <si>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</si>
  <si>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</si>
  <si>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①経常収支比率については、類似団体平均とほぼ同水準となっている。しかし、前年度より経常損失を計上している。
②累積欠損金比率については、H26年度に制度改正により減価償却費の計算方法を変更（減価償却費から長期前受金を控除）したこと等により前年度数値より大幅に変化している（③、⑤、⑥についても同様）。H29年度は前年度と同様の状況である。
※当市は、複数事業の会計・経理を一体として行っており、下水道会計全体での①経常収支比率は108.98％、②累積欠損金比率は0.00％である。
③流動比率について、当年度数値は類似団体と比較して低い数値を示しており、短期的な債務に対する支払能力の低さが課題である。下水道会計全体での③流動比率は、26.39％となっている。
④企業債残高対事業規模比率については、管路等の整備がほぼ完了し、企業債（借金）の償還ピークを過ぎたことから減少傾向にあるが、今後は管路の長寿命化等により再び企業債が増加することが予見されるため、費用の平準化等による効率的な管理運営、投資・予算配分の適正化に努める。
⑤経費回収率については、前年度に比べ修繕費、支払利息及び減価償却費が減少したことにより上昇している。
⑥汚水処理原価については、上記⑤の要因で減少したため、前年度より減少している。</t>
    <phoneticPr fontId="4"/>
  </si>
  <si>
    <t>　当市における公共下水道事業は昭和46年から建設着手している。法定耐用年数を経過した管渠等はない。
①有形固定資産減価償却率については、上昇傾向にあり、全国平均値・類似団体平均値を上回っている。
下水道会計全体での数値は、以下［全体総括］を参照のこと。</t>
    <phoneticPr fontId="4"/>
  </si>
  <si>
    <r>
      <rPr>
        <b/>
        <sz val="9"/>
        <color theme="1"/>
        <rFont val="ＭＳ ゴシック"/>
        <family val="3"/>
        <charset val="128"/>
      </rPr>
      <t>Ⅰ．現状分析</t>
    </r>
    <r>
      <rPr>
        <sz val="9"/>
        <color theme="1"/>
        <rFont val="ＭＳ ゴシック"/>
        <family val="3"/>
        <charset val="128"/>
      </rPr>
      <t xml:space="preserve">
１　下水道会計全体では、①経常収支比率は108.98％、②累積欠損金比率は0.00％により単年度収支が黒字、累積欠損は発生していない。また、③流動比率26.39％、④企業債残高対事業規模比率1,163.67％、⑤経費回収率92.05％となっており、今後不明水※対策による汚水処理経費の逓減が必要である。
※不明水…処理する汚水のうち、管路内に侵入してきた地下水など料金収入に繋がらないもの。
２　下水道会計全体での①有形固定資産減価償却率は28.74％であるが、将来の管路等の更新について検討が必要である。
</t>
    </r>
    <r>
      <rPr>
        <b/>
        <sz val="9"/>
        <color theme="1"/>
        <rFont val="ＭＳ ゴシック"/>
        <family val="3"/>
        <charset val="128"/>
      </rPr>
      <t>Ⅱ．経営改善に向けた方向性</t>
    </r>
    <r>
      <rPr>
        <sz val="9"/>
        <color theme="1"/>
        <rFont val="ＭＳ ゴシック"/>
        <family val="3"/>
        <charset val="128"/>
      </rPr>
      <t xml:space="preserve">
　平成29年3月に経営戦略を策定し、将来の人口減少による使用料収入の減や老朽施設の更新を視野に入れ、不明水対策等により有収率を高める（収益の確保）とともに、料金改定・その他財源の確保を検討することにより、経営の健全化に取り組む。
</t>
    </r>
    <r>
      <rPr>
        <b/>
        <sz val="9"/>
        <color theme="1"/>
        <rFont val="ＭＳ ゴシック"/>
        <family val="3"/>
        <charset val="128"/>
      </rPr>
      <t>※経営分析表の前提条件</t>
    </r>
    <r>
      <rPr>
        <sz val="9"/>
        <color theme="1"/>
        <rFont val="ＭＳ ゴシック"/>
        <family val="3"/>
        <charset val="128"/>
      </rPr>
      <t xml:space="preserve">
　当市では決算統計区分の事業の会計・経営を一体とし、下水道使用料収入も一本化されている。</t>
    </r>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</si>
</sst>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8FB-4E1D-A1FF-61335053649B}"/>
            </c:ext>
          </c:extLst>
        </c:ser>
        <c:dLbls>
          <c:showLegendKey val="0"/>
          <c:showVal val="0"/>
          <c:showCatName val="0"/>
          <c:showSerName val="0"/>
          <c:showPercent val="0"/>
          <c:showBubbleSize val="0"/>
        </c:dLbls>
        <c:gapWidth val="150"/>
        <c:axId val="115677056"/>
        <c:axId val="126313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F8FB-4E1D-A1FF-61335053649B}"/>
            </c:ext>
          </c:extLst>
        </c:ser>
        <c:dLbls>
          <c:showLegendKey val="0"/>
          <c:showVal val="0"/>
          <c:showCatName val="0"/>
          <c:showSerName val="0"/>
          <c:showPercent val="0"/>
          <c:showBubbleSize val="0"/>
        </c:dLbls>
        <c:marker val="1"/>
        <c:smooth val="0"/>
        <c:axId val="115677056"/>
        <c:axId val="126313216"/>
      </c:lineChart>
      <c:dateAx>
        <c:axId val="115677056"/>
        <c:scaling>
          <c:orientation val="minMax"/>
        </c:scaling>
        <c:delete val="1"/>
        <c:axPos val="b"/>
        <c:numFmt formatCode="ge" sourceLinked="1"/>
        <c:majorTickMark val="none"/>
        <c:minorTickMark val="none"/>
        <c:tickLblPos val="none"/>
        <c:crossAx val="126313216"/>
        <c:crosses val="autoZero"/>
        <c:auto val="1"/>
        <c:lblOffset val="100"/>
        <c:baseTimeUnit val="years"/>
      </c:dateAx>
      <c:valAx>
        <c:axId val="12631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67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930.25</c:v>
                </c:pt>
                <c:pt idx="1">
                  <c:v>919.9</c:v>
                </c:pt>
                <c:pt idx="2">
                  <c:v>890.25</c:v>
                </c:pt>
                <c:pt idx="3">
                  <c:v>912.28</c:v>
                </c:pt>
                <c:pt idx="4">
                  <c:v>924.37</c:v>
                </c:pt>
              </c:numCache>
            </c:numRef>
          </c:val>
          <c:extLst xmlns:c16r2="http://schemas.microsoft.com/office/drawing/2015/06/chart">
            <c:ext xmlns:c16="http://schemas.microsoft.com/office/drawing/2014/chart" uri="{C3380CC4-5D6E-409C-BE32-E72D297353CC}">
              <c16:uniqueId val="{00000000-2E6A-43D7-A422-EC17DE566DBB}"/>
            </c:ext>
          </c:extLst>
        </c:ser>
        <c:dLbls>
          <c:showLegendKey val="0"/>
          <c:showVal val="0"/>
          <c:showCatName val="0"/>
          <c:showSerName val="0"/>
          <c:showPercent val="0"/>
          <c:showBubbleSize val="0"/>
        </c:dLbls>
        <c:gapWidth val="150"/>
        <c:axId val="125587456"/>
        <c:axId val="125589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2E6A-43D7-A422-EC17DE566DBB}"/>
            </c:ext>
          </c:extLst>
        </c:ser>
        <c:dLbls>
          <c:showLegendKey val="0"/>
          <c:showVal val="0"/>
          <c:showCatName val="0"/>
          <c:showSerName val="0"/>
          <c:showPercent val="0"/>
          <c:showBubbleSize val="0"/>
        </c:dLbls>
        <c:marker val="1"/>
        <c:smooth val="0"/>
        <c:axId val="125587456"/>
        <c:axId val="125589376"/>
      </c:lineChart>
      <c:dateAx>
        <c:axId val="125587456"/>
        <c:scaling>
          <c:orientation val="minMax"/>
        </c:scaling>
        <c:delete val="1"/>
        <c:axPos val="b"/>
        <c:numFmt formatCode="ge" sourceLinked="1"/>
        <c:majorTickMark val="none"/>
        <c:minorTickMark val="none"/>
        <c:tickLblPos val="none"/>
        <c:crossAx val="125589376"/>
        <c:crosses val="autoZero"/>
        <c:auto val="1"/>
        <c:lblOffset val="100"/>
        <c:baseTimeUnit val="years"/>
      </c:dateAx>
      <c:valAx>
        <c:axId val="12558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5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88.31</c:v>
                </c:pt>
                <c:pt idx="1">
                  <c:v>89.18</c:v>
                </c:pt>
                <c:pt idx="2">
                  <c:v>89.98</c:v>
                </c:pt>
                <c:pt idx="3">
                  <c:v>90.65</c:v>
                </c:pt>
                <c:pt idx="4">
                  <c:v>91</c:v>
                </c:pt>
              </c:numCache>
            </c:numRef>
          </c:val>
          <c:extLst xmlns:c16r2="http://schemas.microsoft.com/office/drawing/2015/06/chart">
            <c:ext xmlns:c16="http://schemas.microsoft.com/office/drawing/2014/chart" uri="{C3380CC4-5D6E-409C-BE32-E72D297353CC}">
              <c16:uniqueId val="{00000000-E36A-47D4-A473-12A745F3765B}"/>
            </c:ext>
          </c:extLst>
        </c:ser>
        <c:dLbls>
          <c:showLegendKey val="0"/>
          <c:showVal val="0"/>
          <c:showCatName val="0"/>
          <c:showSerName val="0"/>
          <c:showPercent val="0"/>
          <c:showBubbleSize val="0"/>
        </c:dLbls>
        <c:gapWidth val="150"/>
        <c:axId val="125952384"/>
        <c:axId val="12595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E36A-47D4-A473-12A745F3765B}"/>
            </c:ext>
          </c:extLst>
        </c:ser>
        <c:dLbls>
          <c:showLegendKey val="0"/>
          <c:showVal val="0"/>
          <c:showCatName val="0"/>
          <c:showSerName val="0"/>
          <c:showPercent val="0"/>
          <c:showBubbleSize val="0"/>
        </c:dLbls>
        <c:marker val="1"/>
        <c:smooth val="0"/>
        <c:axId val="125952384"/>
        <c:axId val="125954304"/>
      </c:lineChart>
      <c:dateAx>
        <c:axId val="125952384"/>
        <c:scaling>
          <c:orientation val="minMax"/>
        </c:scaling>
        <c:delete val="1"/>
        <c:axPos val="b"/>
        <c:numFmt formatCode="ge" sourceLinked="1"/>
        <c:majorTickMark val="none"/>
        <c:minorTickMark val="none"/>
        <c:tickLblPos val="none"/>
        <c:crossAx val="125954304"/>
        <c:crosses val="autoZero"/>
        <c:auto val="1"/>
        <c:lblOffset val="100"/>
        <c:baseTimeUnit val="years"/>
      </c:dateAx>
      <c:valAx>
        <c:axId val="12595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95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90.09</c:v>
                </c:pt>
                <c:pt idx="1">
                  <c:v>110.1</c:v>
                </c:pt>
                <c:pt idx="2">
                  <c:v>112.99</c:v>
                </c:pt>
                <c:pt idx="3">
                  <c:v>99.41</c:v>
                </c:pt>
                <c:pt idx="4">
                  <c:v>99.88</c:v>
                </c:pt>
              </c:numCache>
            </c:numRef>
          </c:val>
          <c:extLst xmlns:c16r2="http://schemas.microsoft.com/office/drawing/2015/06/chart">
            <c:ext xmlns:c16="http://schemas.microsoft.com/office/drawing/2014/chart" uri="{C3380CC4-5D6E-409C-BE32-E72D297353CC}">
              <c16:uniqueId val="{00000000-032C-4656-9146-6B533C250DC9}"/>
            </c:ext>
          </c:extLst>
        </c:ser>
        <c:dLbls>
          <c:showLegendKey val="0"/>
          <c:showVal val="0"/>
          <c:showCatName val="0"/>
          <c:showSerName val="0"/>
          <c:showPercent val="0"/>
          <c:showBubbleSize val="0"/>
        </c:dLbls>
        <c:gapWidth val="150"/>
        <c:axId val="132647936"/>
        <c:axId val="132774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96.59</c:v>
                </c:pt>
                <c:pt idx="1">
                  <c:v>101.24</c:v>
                </c:pt>
                <c:pt idx="2">
                  <c:v>100.94</c:v>
                </c:pt>
                <c:pt idx="3">
                  <c:v>100.85</c:v>
                </c:pt>
                <c:pt idx="4">
                  <c:v>102.13</c:v>
                </c:pt>
              </c:numCache>
            </c:numRef>
          </c:val>
          <c:smooth val="0"/>
          <c:extLst xmlns:c16r2="http://schemas.microsoft.com/office/drawing/2015/06/chart">
            <c:ext xmlns:c16="http://schemas.microsoft.com/office/drawing/2014/chart" uri="{C3380CC4-5D6E-409C-BE32-E72D297353CC}">
              <c16:uniqueId val="{00000001-032C-4656-9146-6B533C250DC9}"/>
            </c:ext>
          </c:extLst>
        </c:ser>
        <c:dLbls>
          <c:showLegendKey val="0"/>
          <c:showVal val="0"/>
          <c:showCatName val="0"/>
          <c:showSerName val="0"/>
          <c:showPercent val="0"/>
          <c:showBubbleSize val="0"/>
        </c:dLbls>
        <c:marker val="1"/>
        <c:smooth val="0"/>
        <c:axId val="132647936"/>
        <c:axId val="132774912"/>
      </c:lineChart>
      <c:dateAx>
        <c:axId val="132647936"/>
        <c:scaling>
          <c:orientation val="minMax"/>
        </c:scaling>
        <c:delete val="1"/>
        <c:axPos val="b"/>
        <c:numFmt formatCode="ge" sourceLinked="1"/>
        <c:majorTickMark val="none"/>
        <c:minorTickMark val="none"/>
        <c:tickLblPos val="none"/>
        <c:crossAx val="132774912"/>
        <c:crosses val="autoZero"/>
        <c:auto val="1"/>
        <c:lblOffset val="100"/>
        <c:baseTimeUnit val="years"/>
      </c:dateAx>
      <c:valAx>
        <c:axId val="13277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64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18.38</c:v>
                </c:pt>
                <c:pt idx="1">
                  <c:v>20.57</c:v>
                </c:pt>
                <c:pt idx="2">
                  <c:v>22.74</c:v>
                </c:pt>
                <c:pt idx="3">
                  <c:v>24.88</c:v>
                </c:pt>
                <c:pt idx="4">
                  <c:v>26.98</c:v>
                </c:pt>
              </c:numCache>
            </c:numRef>
          </c:val>
          <c:extLst xmlns:c16r2="http://schemas.microsoft.com/office/drawing/2015/06/chart">
            <c:ext xmlns:c16="http://schemas.microsoft.com/office/drawing/2014/chart" uri="{C3380CC4-5D6E-409C-BE32-E72D297353CC}">
              <c16:uniqueId val="{00000000-A2C5-44C4-B3BB-E5BD2DAADA14}"/>
            </c:ext>
          </c:extLst>
        </c:ser>
        <c:dLbls>
          <c:showLegendKey val="0"/>
          <c:showVal val="0"/>
          <c:showCatName val="0"/>
          <c:showSerName val="0"/>
          <c:showPercent val="0"/>
          <c:showBubbleSize val="0"/>
        </c:dLbls>
        <c:gapWidth val="150"/>
        <c:axId val="133784704"/>
        <c:axId val="135609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13.6</c:v>
                </c:pt>
                <c:pt idx="1">
                  <c:v>22.34</c:v>
                </c:pt>
                <c:pt idx="2">
                  <c:v>22.79</c:v>
                </c:pt>
                <c:pt idx="3">
                  <c:v>22.77</c:v>
                </c:pt>
                <c:pt idx="4">
                  <c:v>23.93</c:v>
                </c:pt>
              </c:numCache>
            </c:numRef>
          </c:val>
          <c:smooth val="0"/>
          <c:extLst xmlns:c16r2="http://schemas.microsoft.com/office/drawing/2015/06/chart">
            <c:ext xmlns:c16="http://schemas.microsoft.com/office/drawing/2014/chart" uri="{C3380CC4-5D6E-409C-BE32-E72D297353CC}">
              <c16:uniqueId val="{00000001-A2C5-44C4-B3BB-E5BD2DAADA14}"/>
            </c:ext>
          </c:extLst>
        </c:ser>
        <c:dLbls>
          <c:showLegendKey val="0"/>
          <c:showVal val="0"/>
          <c:showCatName val="0"/>
          <c:showSerName val="0"/>
          <c:showPercent val="0"/>
          <c:showBubbleSize val="0"/>
        </c:dLbls>
        <c:marker val="1"/>
        <c:smooth val="0"/>
        <c:axId val="133784704"/>
        <c:axId val="135609344"/>
      </c:lineChart>
      <c:dateAx>
        <c:axId val="133784704"/>
        <c:scaling>
          <c:orientation val="minMax"/>
        </c:scaling>
        <c:delete val="1"/>
        <c:axPos val="b"/>
        <c:numFmt formatCode="ge" sourceLinked="1"/>
        <c:majorTickMark val="none"/>
        <c:minorTickMark val="none"/>
        <c:tickLblPos val="none"/>
        <c:crossAx val="135609344"/>
        <c:crosses val="autoZero"/>
        <c:auto val="1"/>
        <c:lblOffset val="100"/>
        <c:baseTimeUnit val="years"/>
      </c:dateAx>
      <c:valAx>
        <c:axId val="13560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78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B31-4465-8128-207A2FBB9D9E}"/>
            </c:ext>
          </c:extLst>
        </c:ser>
        <c:dLbls>
          <c:showLegendKey val="0"/>
          <c:showVal val="0"/>
          <c:showCatName val="0"/>
          <c:showSerName val="0"/>
          <c:showPercent val="0"/>
          <c:showBubbleSize val="0"/>
        </c:dLbls>
        <c:gapWidth val="150"/>
        <c:axId val="141932416"/>
        <c:axId val="144085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0.04</c:v>
                </c:pt>
                <c:pt idx="3">
                  <c:v>0</c:v>
                </c:pt>
                <c:pt idx="4">
                  <c:v>0</c:v>
                </c:pt>
              </c:numCache>
            </c:numRef>
          </c:val>
          <c:smooth val="0"/>
          <c:extLst xmlns:c16r2="http://schemas.microsoft.com/office/drawing/2015/06/chart">
            <c:ext xmlns:c16="http://schemas.microsoft.com/office/drawing/2014/chart" uri="{C3380CC4-5D6E-409C-BE32-E72D297353CC}">
              <c16:uniqueId val="{00000001-CB31-4465-8128-207A2FBB9D9E}"/>
            </c:ext>
          </c:extLst>
        </c:ser>
        <c:dLbls>
          <c:showLegendKey val="0"/>
          <c:showVal val="0"/>
          <c:showCatName val="0"/>
          <c:showSerName val="0"/>
          <c:showPercent val="0"/>
          <c:showBubbleSize val="0"/>
        </c:dLbls>
        <c:marker val="1"/>
        <c:smooth val="0"/>
        <c:axId val="141932416"/>
        <c:axId val="144085376"/>
      </c:lineChart>
      <c:dateAx>
        <c:axId val="141932416"/>
        <c:scaling>
          <c:orientation val="minMax"/>
        </c:scaling>
        <c:delete val="1"/>
        <c:axPos val="b"/>
        <c:numFmt formatCode="ge" sourceLinked="1"/>
        <c:majorTickMark val="none"/>
        <c:minorTickMark val="none"/>
        <c:tickLblPos val="none"/>
        <c:crossAx val="144085376"/>
        <c:crosses val="autoZero"/>
        <c:auto val="1"/>
        <c:lblOffset val="100"/>
        <c:baseTimeUnit val="years"/>
      </c:dateAx>
      <c:valAx>
        <c:axId val="14408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9324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476.57</c:v>
                </c:pt>
                <c:pt idx="1">
                  <c:v>76.959999999999994</c:v>
                </c:pt>
                <c:pt idx="2">
                  <c:v>35.79</c:v>
                </c:pt>
                <c:pt idx="3">
                  <c:v>36.97</c:v>
                </c:pt>
                <c:pt idx="4">
                  <c:v>38.799999999999997</c:v>
                </c:pt>
              </c:numCache>
            </c:numRef>
          </c:val>
          <c:extLst xmlns:c16r2="http://schemas.microsoft.com/office/drawing/2015/06/chart">
            <c:ext xmlns:c16="http://schemas.microsoft.com/office/drawing/2014/chart" uri="{C3380CC4-5D6E-409C-BE32-E72D297353CC}">
              <c16:uniqueId val="{00000000-4F7B-49F2-8CAA-3675A95497C7}"/>
            </c:ext>
          </c:extLst>
        </c:ser>
        <c:dLbls>
          <c:showLegendKey val="0"/>
          <c:showVal val="0"/>
          <c:showCatName val="0"/>
          <c:showSerName val="0"/>
          <c:showPercent val="0"/>
          <c:showBubbleSize val="0"/>
        </c:dLbls>
        <c:gapWidth val="150"/>
        <c:axId val="146021376"/>
        <c:axId val="146068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232.81</c:v>
                </c:pt>
                <c:pt idx="1">
                  <c:v>184.13</c:v>
                </c:pt>
                <c:pt idx="2">
                  <c:v>101.85</c:v>
                </c:pt>
                <c:pt idx="3">
                  <c:v>110.77</c:v>
                </c:pt>
                <c:pt idx="4">
                  <c:v>109.51</c:v>
                </c:pt>
              </c:numCache>
            </c:numRef>
          </c:val>
          <c:smooth val="0"/>
          <c:extLst xmlns:c16r2="http://schemas.microsoft.com/office/drawing/2015/06/chart">
            <c:ext xmlns:c16="http://schemas.microsoft.com/office/drawing/2014/chart" uri="{C3380CC4-5D6E-409C-BE32-E72D297353CC}">
              <c16:uniqueId val="{00000001-4F7B-49F2-8CAA-3675A95497C7}"/>
            </c:ext>
          </c:extLst>
        </c:ser>
        <c:dLbls>
          <c:showLegendKey val="0"/>
          <c:showVal val="0"/>
          <c:showCatName val="0"/>
          <c:showSerName val="0"/>
          <c:showPercent val="0"/>
          <c:showBubbleSize val="0"/>
        </c:dLbls>
        <c:marker val="1"/>
        <c:smooth val="0"/>
        <c:axId val="146021376"/>
        <c:axId val="146068992"/>
      </c:lineChart>
      <c:dateAx>
        <c:axId val="146021376"/>
        <c:scaling>
          <c:orientation val="minMax"/>
        </c:scaling>
        <c:delete val="1"/>
        <c:axPos val="b"/>
        <c:numFmt formatCode="ge" sourceLinked="1"/>
        <c:majorTickMark val="none"/>
        <c:minorTickMark val="none"/>
        <c:tickLblPos val="none"/>
        <c:crossAx val="146068992"/>
        <c:crosses val="autoZero"/>
        <c:auto val="1"/>
        <c:lblOffset val="100"/>
        <c:baseTimeUnit val="years"/>
      </c:dateAx>
      <c:valAx>
        <c:axId val="14606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02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165.01</c:v>
                </c:pt>
                <c:pt idx="1">
                  <c:v>5.84</c:v>
                </c:pt>
                <c:pt idx="2">
                  <c:v>6.2</c:v>
                </c:pt>
                <c:pt idx="3">
                  <c:v>-11.92</c:v>
                </c:pt>
                <c:pt idx="4">
                  <c:v>-28.53</c:v>
                </c:pt>
              </c:numCache>
            </c:numRef>
          </c:val>
          <c:extLst xmlns:c16r2="http://schemas.microsoft.com/office/drawing/2015/06/chart">
            <c:ext xmlns:c16="http://schemas.microsoft.com/office/drawing/2014/chart" uri="{C3380CC4-5D6E-409C-BE32-E72D297353CC}">
              <c16:uniqueId val="{00000000-C43F-45EF-B486-D5E4A27327D0}"/>
            </c:ext>
          </c:extLst>
        </c:ser>
        <c:dLbls>
          <c:showLegendKey val="0"/>
          <c:showVal val="0"/>
          <c:showCatName val="0"/>
          <c:showSerName val="0"/>
          <c:showPercent val="0"/>
          <c:showBubbleSize val="0"/>
        </c:dLbls>
        <c:gapWidth val="150"/>
        <c:axId val="151483520"/>
        <c:axId val="151485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290.19</c:v>
                </c:pt>
                <c:pt idx="1">
                  <c:v>63.22</c:v>
                </c:pt>
                <c:pt idx="2">
                  <c:v>49.07</c:v>
                </c:pt>
                <c:pt idx="3">
                  <c:v>46.78</c:v>
                </c:pt>
                <c:pt idx="4">
                  <c:v>47.44</c:v>
                </c:pt>
              </c:numCache>
            </c:numRef>
          </c:val>
          <c:smooth val="0"/>
          <c:extLst xmlns:c16r2="http://schemas.microsoft.com/office/drawing/2015/06/chart">
            <c:ext xmlns:c16="http://schemas.microsoft.com/office/drawing/2014/chart" uri="{C3380CC4-5D6E-409C-BE32-E72D297353CC}">
              <c16:uniqueId val="{00000001-C43F-45EF-B486-D5E4A27327D0}"/>
            </c:ext>
          </c:extLst>
        </c:ser>
        <c:dLbls>
          <c:showLegendKey val="0"/>
          <c:showVal val="0"/>
          <c:showCatName val="0"/>
          <c:showSerName val="0"/>
          <c:showPercent val="0"/>
          <c:showBubbleSize val="0"/>
        </c:dLbls>
        <c:marker val="1"/>
        <c:smooth val="0"/>
        <c:axId val="151483520"/>
        <c:axId val="151485824"/>
      </c:lineChart>
      <c:dateAx>
        <c:axId val="151483520"/>
        <c:scaling>
          <c:orientation val="minMax"/>
        </c:scaling>
        <c:delete val="1"/>
        <c:axPos val="b"/>
        <c:numFmt formatCode="ge" sourceLinked="1"/>
        <c:majorTickMark val="none"/>
        <c:minorTickMark val="none"/>
        <c:tickLblPos val="none"/>
        <c:crossAx val="151485824"/>
        <c:crosses val="autoZero"/>
        <c:auto val="1"/>
        <c:lblOffset val="100"/>
        <c:baseTimeUnit val="years"/>
      </c:dateAx>
      <c:valAx>
        <c:axId val="15148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48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2167.12</c:v>
                </c:pt>
                <c:pt idx="1">
                  <c:v>1637.13</c:v>
                </c:pt>
                <c:pt idx="2">
                  <c:v>1567.39</c:v>
                </c:pt>
                <c:pt idx="3">
                  <c:v>1426.74</c:v>
                </c:pt>
                <c:pt idx="4">
                  <c:v>1480.9</c:v>
                </c:pt>
              </c:numCache>
            </c:numRef>
          </c:val>
          <c:extLst xmlns:c16r2="http://schemas.microsoft.com/office/drawing/2015/06/chart">
            <c:ext xmlns:c16="http://schemas.microsoft.com/office/drawing/2014/chart" uri="{C3380CC4-5D6E-409C-BE32-E72D297353CC}">
              <c16:uniqueId val="{00000000-BA03-46B4-AE1F-79F764F9ED58}"/>
            </c:ext>
          </c:extLst>
        </c:ser>
        <c:dLbls>
          <c:showLegendKey val="0"/>
          <c:showVal val="0"/>
          <c:showCatName val="0"/>
          <c:showSerName val="0"/>
          <c:showPercent val="0"/>
          <c:showBubbleSize val="0"/>
        </c:dLbls>
        <c:gapWidth val="150"/>
        <c:axId val="151547904"/>
        <c:axId val="151550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BA03-46B4-AE1F-79F764F9ED58}"/>
            </c:ext>
          </c:extLst>
        </c:ser>
        <c:dLbls>
          <c:showLegendKey val="0"/>
          <c:showVal val="0"/>
          <c:showCatName val="0"/>
          <c:showSerName val="0"/>
          <c:showPercent val="0"/>
          <c:showBubbleSize val="0"/>
        </c:dLbls>
        <c:marker val="1"/>
        <c:smooth val="0"/>
        <c:axId val="151547904"/>
        <c:axId val="151550208"/>
      </c:lineChart>
      <c:dateAx>
        <c:axId val="151547904"/>
        <c:scaling>
          <c:orientation val="minMax"/>
        </c:scaling>
        <c:delete val="1"/>
        <c:axPos val="b"/>
        <c:numFmt formatCode="ge" sourceLinked="1"/>
        <c:majorTickMark val="none"/>
        <c:minorTickMark val="none"/>
        <c:tickLblPos val="none"/>
        <c:crossAx val="151550208"/>
        <c:crosses val="autoZero"/>
        <c:auto val="1"/>
        <c:lblOffset val="100"/>
        <c:baseTimeUnit val="years"/>
      </c:dateAx>
      <c:valAx>
        <c:axId val="15155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54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47.07</c:v>
                </c:pt>
                <c:pt idx="1">
                  <c:v>65.319999999999993</c:v>
                </c:pt>
                <c:pt idx="2">
                  <c:v>67.03</c:v>
                </c:pt>
                <c:pt idx="3">
                  <c:v>60.01</c:v>
                </c:pt>
                <c:pt idx="4">
                  <c:v>91.47</c:v>
                </c:pt>
              </c:numCache>
            </c:numRef>
          </c:val>
          <c:extLst xmlns:c16r2="http://schemas.microsoft.com/office/drawing/2015/06/chart">
            <c:ext xmlns:c16="http://schemas.microsoft.com/office/drawing/2014/chart" uri="{C3380CC4-5D6E-409C-BE32-E72D297353CC}">
              <c16:uniqueId val="{00000000-5068-4748-B265-AE985049D93A}"/>
            </c:ext>
          </c:extLst>
        </c:ser>
        <c:dLbls>
          <c:showLegendKey val="0"/>
          <c:showVal val="0"/>
          <c:showCatName val="0"/>
          <c:showSerName val="0"/>
          <c:showPercent val="0"/>
          <c:showBubbleSize val="0"/>
        </c:dLbls>
        <c:gapWidth val="150"/>
        <c:axId val="165516416"/>
        <c:axId val="165518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5068-4748-B265-AE985049D93A}"/>
            </c:ext>
          </c:extLst>
        </c:ser>
        <c:dLbls>
          <c:showLegendKey val="0"/>
          <c:showVal val="0"/>
          <c:showCatName val="0"/>
          <c:showSerName val="0"/>
          <c:showPercent val="0"/>
          <c:showBubbleSize val="0"/>
        </c:dLbls>
        <c:marker val="1"/>
        <c:smooth val="0"/>
        <c:axId val="165516416"/>
        <c:axId val="165518720"/>
      </c:lineChart>
      <c:dateAx>
        <c:axId val="165516416"/>
        <c:scaling>
          <c:orientation val="minMax"/>
        </c:scaling>
        <c:delete val="1"/>
        <c:axPos val="b"/>
        <c:numFmt formatCode="ge" sourceLinked="1"/>
        <c:majorTickMark val="none"/>
        <c:minorTickMark val="none"/>
        <c:tickLblPos val="none"/>
        <c:crossAx val="165518720"/>
        <c:crosses val="autoZero"/>
        <c:auto val="1"/>
        <c:lblOffset val="100"/>
        <c:baseTimeUnit val="years"/>
      </c:dateAx>
      <c:valAx>
        <c:axId val="16551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51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410.63</c:v>
                </c:pt>
                <c:pt idx="1">
                  <c:v>296</c:v>
                </c:pt>
                <c:pt idx="2">
                  <c:v>288.68</c:v>
                </c:pt>
                <c:pt idx="3">
                  <c:v>322.79000000000002</c:v>
                </c:pt>
                <c:pt idx="4">
                  <c:v>212.03</c:v>
                </c:pt>
              </c:numCache>
            </c:numRef>
          </c:val>
          <c:extLst xmlns:c16r2="http://schemas.microsoft.com/office/drawing/2015/06/chart">
            <c:ext xmlns:c16="http://schemas.microsoft.com/office/drawing/2014/chart" uri="{C3380CC4-5D6E-409C-BE32-E72D297353CC}">
              <c16:uniqueId val="{00000000-3390-48C6-A37B-5883EF929A37}"/>
            </c:ext>
          </c:extLst>
        </c:ser>
        <c:dLbls>
          <c:showLegendKey val="0"/>
          <c:showVal val="0"/>
          <c:showCatName val="0"/>
          <c:showSerName val="0"/>
          <c:showPercent val="0"/>
          <c:showBubbleSize val="0"/>
        </c:dLbls>
        <c:gapWidth val="150"/>
        <c:axId val="122252672"/>
        <c:axId val="125568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3390-48C6-A37B-5883EF929A37}"/>
            </c:ext>
          </c:extLst>
        </c:ser>
        <c:dLbls>
          <c:showLegendKey val="0"/>
          <c:showVal val="0"/>
          <c:showCatName val="0"/>
          <c:showSerName val="0"/>
          <c:showPercent val="0"/>
          <c:showBubbleSize val="0"/>
        </c:dLbls>
        <c:marker val="1"/>
        <c:smooth val="0"/>
        <c:axId val="122252672"/>
        <c:axId val="125568512"/>
      </c:lineChart>
      <c:dateAx>
        <c:axId val="122252672"/>
        <c:scaling>
          <c:orientation val="minMax"/>
        </c:scaling>
        <c:delete val="1"/>
        <c:axPos val="b"/>
        <c:numFmt formatCode="ge" sourceLinked="1"/>
        <c:majorTickMark val="none"/>
        <c:minorTickMark val="none"/>
        <c:tickLblPos val="none"/>
        <c:crossAx val="125568512"/>
        <c:crosses val="autoZero"/>
        <c:auto val="1"/>
        <c:lblOffset val="100"/>
        <c:baseTimeUnit val="years"/>
      </c:dateAx>
      <c:valAx>
        <c:axId val="12556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25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【24.65】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富山県　南砺市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51813</v>
      </c>
      <c r="AM8" s="50"/>
      <c r="AN8" s="50"/>
      <c r="AO8" s="50"/>
      <c r="AP8" s="50"/>
      <c r="AQ8" s="50"/>
      <c r="AR8" s="50"/>
      <c r="AS8" s="50"/>
      <c r="AT8" s="45">
        <f>データ!T6</f>
        <v>668.64</v>
      </c>
      <c r="AU8" s="45"/>
      <c r="AV8" s="45"/>
      <c r="AW8" s="45"/>
      <c r="AX8" s="45"/>
      <c r="AY8" s="45"/>
      <c r="AZ8" s="45"/>
      <c r="BA8" s="45"/>
      <c r="BB8" s="45">
        <f>データ!U6</f>
        <v>77.489999999999995</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54.04</v>
      </c>
      <c r="J10" s="45"/>
      <c r="K10" s="45"/>
      <c r="L10" s="45"/>
      <c r="M10" s="45"/>
      <c r="N10" s="45"/>
      <c r="O10" s="45"/>
      <c r="P10" s="45">
        <f>データ!P6</f>
        <v>52.79</v>
      </c>
      <c r="Q10" s="45"/>
      <c r="R10" s="45"/>
      <c r="S10" s="45"/>
      <c r="T10" s="45"/>
      <c r="U10" s="45"/>
      <c r="V10" s="45"/>
      <c r="W10" s="45">
        <f>データ!Q6</f>
        <v>79.31</v>
      </c>
      <c r="X10" s="45"/>
      <c r="Y10" s="45"/>
      <c r="Z10" s="45"/>
      <c r="AA10" s="45"/>
      <c r="AB10" s="45"/>
      <c r="AC10" s="45"/>
      <c r="AD10" s="50">
        <f>データ!R6</f>
        <v>3888</v>
      </c>
      <c r="AE10" s="50"/>
      <c r="AF10" s="50"/>
      <c r="AG10" s="50"/>
      <c r="AH10" s="50"/>
      <c r="AI10" s="50"/>
      <c r="AJ10" s="50"/>
      <c r="AK10" s="2"/>
      <c r="AL10" s="50">
        <f>データ!V6</f>
        <v>27179</v>
      </c>
      <c r="AM10" s="50"/>
      <c r="AN10" s="50"/>
      <c r="AO10" s="50"/>
      <c r="AP10" s="50"/>
      <c r="AQ10" s="50"/>
      <c r="AR10" s="50"/>
      <c r="AS10" s="50"/>
      <c r="AT10" s="45">
        <f>データ!W6</f>
        <v>9.64</v>
      </c>
      <c r="AU10" s="45"/>
      <c r="AV10" s="45"/>
      <c r="AW10" s="45"/>
      <c r="AX10" s="45"/>
      <c r="AY10" s="45"/>
      <c r="AZ10" s="45"/>
      <c r="BA10" s="45"/>
      <c r="BB10" s="45">
        <f>データ!X6</f>
        <v>2819.4</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120</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121</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122</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【102.38】</v>
      </c>
      <c r="F86" s="26" t="str">
        <f>データ!AT6</f>
        <v>【102.97】</v>
      </c>
      <c r="G86" s="26" t="str">
        <f>データ!BE6</f>
        <v>【54.73】</v>
      </c>
      <c r="H86" s="26" t="str">
        <f>データ!BP6</f>
        <v>【1,225.44】</v>
      </c>
      <c r="I86" s="26" t="str">
        <f>データ!CA6</f>
        <v>【75.58】</v>
      </c>
      <c r="J86" s="26" t="str">
        <f>データ!CL6</f>
        <v>【215.23】</v>
      </c>
      <c r="K86" s="26" t="str">
        <f>データ!CW6</f>
        <v>【42.66】</v>
      </c>
      <c r="L86" s="26" t="str">
        <f>データ!DH6</f>
        <v>【82.67】</v>
      </c>
      <c r="M86" s="26" t="str">
        <f>データ!DS6</f>
        <v>【24.65】</v>
      </c>
      <c r="N86" s="26" t="str">
        <f>データ!ED6</f>
        <v>【0.00】</v>
      </c>
      <c r="O86" s="26" t="str">
        <f>データ!EO6</f>
        <v>【0.10】</v>
      </c>
    </row>
  </sheetData>
  <sheetProtection algorithmName="SHA-512" hashValue="FaSSjogX+W2eV0vCKBSu+34O5ntb6Pet/xmu9RlAS5F4dNP85yFzrJossp4Ta1n4pl9r7BSTdnYpP7k2QakxGQ==" saltValue="hIjmUE6pumDF+b7tS3vx3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162108</v>
      </c>
      <c r="D6" s="33">
        <f t="shared" si="3"/>
        <v>46</v>
      </c>
      <c r="E6" s="33">
        <f t="shared" si="3"/>
        <v>17</v>
      </c>
      <c r="F6" s="33">
        <f t="shared" si="3"/>
        <v>4</v>
      </c>
      <c r="G6" s="33">
        <f t="shared" si="3"/>
        <v>0</v>
      </c>
      <c r="H6" s="33" t="str">
        <f t="shared" si="3"/>
        <v>富山県　南砺市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54.04</v>
      </c>
      <c r="P6" s="34">
        <f t="shared" si="3"/>
        <v>52.79</v>
      </c>
      <c r="Q6" s="34">
        <f t="shared" si="3"/>
        <v>79.31</v>
      </c>
      <c r="R6" s="34">
        <f t="shared" si="3"/>
        <v>3888</v>
      </c>
      <c r="S6" s="34">
        <f t="shared" si="3"/>
        <v>51813</v>
      </c>
      <c r="T6" s="34">
        <f t="shared" si="3"/>
        <v>668.64</v>
      </c>
      <c r="U6" s="34">
        <f t="shared" si="3"/>
        <v>77.489999999999995</v>
      </c>
      <c r="V6" s="34">
        <f t="shared" si="3"/>
        <v>27179</v>
      </c>
      <c r="W6" s="34">
        <f t="shared" si="3"/>
        <v>9.64</v>
      </c>
      <c r="X6" s="34">
        <f t="shared" si="3"/>
        <v>2819.4</v>
      </c>
      <c r="Y6" s="35">
        <f>IF(Y7="",NA(),Y7)</f>
        <v>90.09</v>
      </c>
      <c r="Z6" s="35">
        <f t="shared" ref="Z6:AH6" si="4">IF(Z7="",NA(),Z7)</f>
        <v>110.1</v>
      </c>
      <c r="AA6" s="35">
        <f t="shared" si="4"/>
        <v>112.99</v>
      </c>
      <c r="AB6" s="35">
        <f t="shared" si="4"/>
        <v>99.41</v>
      </c>
      <c r="AC6" s="35">
        <f t="shared" si="4"/>
        <v>99.88</v>
      </c>
      <c r="AD6" s="35">
        <f t="shared" si="4"/>
        <v>96.59</v>
      </c>
      <c r="AE6" s="35">
        <f t="shared" si="4"/>
        <v>101.24</v>
      </c>
      <c r="AF6" s="35">
        <f t="shared" si="4"/>
        <v>100.94</v>
      </c>
      <c r="AG6" s="35">
        <f t="shared" si="4"/>
        <v>100.85</v>
      </c>
      <c r="AH6" s="35">
        <f t="shared" si="4"/>
        <v>102.13</v>
      </c>
      <c r="AI6" s="34" t="str">
        <f>IF(AI7="","",IF(AI7="-","【-】","【"&amp;SUBSTITUTE(TEXT(AI7,"#,##0.00"),"-","△")&amp;"】"))</f>
        <v>【102.38】</v>
      </c>
      <c r="AJ6" s="35">
        <f>IF(AJ7="",NA(),AJ7)</f>
        <v>476.57</v>
      </c>
      <c r="AK6" s="35">
        <f t="shared" ref="AK6:AS6" si="5">IF(AK7="",NA(),AK7)</f>
        <v>76.959999999999994</v>
      </c>
      <c r="AL6" s="35">
        <f t="shared" si="5"/>
        <v>35.79</v>
      </c>
      <c r="AM6" s="35">
        <f t="shared" si="5"/>
        <v>36.97</v>
      </c>
      <c r="AN6" s="35">
        <f t="shared" si="5"/>
        <v>38.799999999999997</v>
      </c>
      <c r="AO6" s="35">
        <f t="shared" si="5"/>
        <v>232.81</v>
      </c>
      <c r="AP6" s="35">
        <f t="shared" si="5"/>
        <v>184.13</v>
      </c>
      <c r="AQ6" s="35">
        <f t="shared" si="5"/>
        <v>101.85</v>
      </c>
      <c r="AR6" s="35">
        <f t="shared" si="5"/>
        <v>110.77</v>
      </c>
      <c r="AS6" s="35">
        <f t="shared" si="5"/>
        <v>109.51</v>
      </c>
      <c r="AT6" s="34" t="str">
        <f>IF(AT7="","",IF(AT7="-","【-】","【"&amp;SUBSTITUTE(TEXT(AT7,"#,##0.00"),"-","△")&amp;"】"))</f>
        <v>【102.97】</v>
      </c>
      <c r="AU6" s="35">
        <f>IF(AU7="",NA(),AU7)</f>
        <v>165.01</v>
      </c>
      <c r="AV6" s="35">
        <f t="shared" ref="AV6:BD6" si="6">IF(AV7="",NA(),AV7)</f>
        <v>5.84</v>
      </c>
      <c r="AW6" s="35">
        <f t="shared" si="6"/>
        <v>6.2</v>
      </c>
      <c r="AX6" s="35">
        <f t="shared" si="6"/>
        <v>-11.92</v>
      </c>
      <c r="AY6" s="35">
        <f t="shared" si="6"/>
        <v>-28.53</v>
      </c>
      <c r="AZ6" s="35">
        <f t="shared" si="6"/>
        <v>290.19</v>
      </c>
      <c r="BA6" s="35">
        <f t="shared" si="6"/>
        <v>63.22</v>
      </c>
      <c r="BB6" s="35">
        <f t="shared" si="6"/>
        <v>49.07</v>
      </c>
      <c r="BC6" s="35">
        <f t="shared" si="6"/>
        <v>46.78</v>
      </c>
      <c r="BD6" s="35">
        <f t="shared" si="6"/>
        <v>47.44</v>
      </c>
      <c r="BE6" s="34" t="str">
        <f>IF(BE7="","",IF(BE7="-","【-】","【"&amp;SUBSTITUTE(TEXT(BE7,"#,##0.00"),"-","△")&amp;"】"))</f>
        <v>【54.73】</v>
      </c>
      <c r="BF6" s="35">
        <f>IF(BF7="",NA(),BF7)</f>
        <v>2167.12</v>
      </c>
      <c r="BG6" s="35">
        <f t="shared" ref="BG6:BO6" si="7">IF(BG7="",NA(),BG7)</f>
        <v>1637.13</v>
      </c>
      <c r="BH6" s="35">
        <f t="shared" si="7"/>
        <v>1567.39</v>
      </c>
      <c r="BI6" s="35">
        <f t="shared" si="7"/>
        <v>1426.74</v>
      </c>
      <c r="BJ6" s="35">
        <f t="shared" si="7"/>
        <v>1480.9</v>
      </c>
      <c r="BK6" s="35">
        <f t="shared" si="7"/>
        <v>1569.13</v>
      </c>
      <c r="BL6" s="35">
        <f t="shared" si="7"/>
        <v>1436</v>
      </c>
      <c r="BM6" s="35">
        <f t="shared" si="7"/>
        <v>1434.89</v>
      </c>
      <c r="BN6" s="35">
        <f t="shared" si="7"/>
        <v>1298.9100000000001</v>
      </c>
      <c r="BO6" s="35">
        <f t="shared" si="7"/>
        <v>1243.71</v>
      </c>
      <c r="BP6" s="34" t="str">
        <f>IF(BP7="","",IF(BP7="-","【-】","【"&amp;SUBSTITUTE(TEXT(BP7,"#,##0.00"),"-","△")&amp;"】"))</f>
        <v>【1,225.44】</v>
      </c>
      <c r="BQ6" s="35">
        <f>IF(BQ7="",NA(),BQ7)</f>
        <v>47.07</v>
      </c>
      <c r="BR6" s="35">
        <f t="shared" ref="BR6:BZ6" si="8">IF(BR7="",NA(),BR7)</f>
        <v>65.319999999999993</v>
      </c>
      <c r="BS6" s="35">
        <f t="shared" si="8"/>
        <v>67.03</v>
      </c>
      <c r="BT6" s="35">
        <f t="shared" si="8"/>
        <v>60.01</v>
      </c>
      <c r="BU6" s="35">
        <f t="shared" si="8"/>
        <v>91.47</v>
      </c>
      <c r="BV6" s="35">
        <f t="shared" si="8"/>
        <v>64.63</v>
      </c>
      <c r="BW6" s="35">
        <f t="shared" si="8"/>
        <v>66.56</v>
      </c>
      <c r="BX6" s="35">
        <f t="shared" si="8"/>
        <v>66.22</v>
      </c>
      <c r="BY6" s="35">
        <f t="shared" si="8"/>
        <v>69.87</v>
      </c>
      <c r="BZ6" s="35">
        <f t="shared" si="8"/>
        <v>74.3</v>
      </c>
      <c r="CA6" s="34" t="str">
        <f>IF(CA7="","",IF(CA7="-","【-】","【"&amp;SUBSTITUTE(TEXT(CA7,"#,##0.00"),"-","△")&amp;"】"))</f>
        <v>【75.58】</v>
      </c>
      <c r="CB6" s="35">
        <f>IF(CB7="",NA(),CB7)</f>
        <v>410.63</v>
      </c>
      <c r="CC6" s="35">
        <f t="shared" ref="CC6:CK6" si="9">IF(CC7="",NA(),CC7)</f>
        <v>296</v>
      </c>
      <c r="CD6" s="35">
        <f t="shared" si="9"/>
        <v>288.68</v>
      </c>
      <c r="CE6" s="35">
        <f t="shared" si="9"/>
        <v>322.79000000000002</v>
      </c>
      <c r="CF6" s="35">
        <f t="shared" si="9"/>
        <v>212.03</v>
      </c>
      <c r="CG6" s="35">
        <f t="shared" si="9"/>
        <v>245.75</v>
      </c>
      <c r="CH6" s="35">
        <f t="shared" si="9"/>
        <v>244.29</v>
      </c>
      <c r="CI6" s="35">
        <f t="shared" si="9"/>
        <v>246.72</v>
      </c>
      <c r="CJ6" s="35">
        <f t="shared" si="9"/>
        <v>234.96</v>
      </c>
      <c r="CK6" s="35">
        <f t="shared" si="9"/>
        <v>221.81</v>
      </c>
      <c r="CL6" s="34" t="str">
        <f>IF(CL7="","",IF(CL7="-","【-】","【"&amp;SUBSTITUTE(TEXT(CL7,"#,##0.00"),"-","△")&amp;"】"))</f>
        <v>【215.23】</v>
      </c>
      <c r="CM6" s="35">
        <f>IF(CM7="",NA(),CM7)</f>
        <v>930.25</v>
      </c>
      <c r="CN6" s="35">
        <f t="shared" ref="CN6:CV6" si="10">IF(CN7="",NA(),CN7)</f>
        <v>919.9</v>
      </c>
      <c r="CO6" s="35">
        <f t="shared" si="10"/>
        <v>890.25</v>
      </c>
      <c r="CP6" s="35">
        <f t="shared" si="10"/>
        <v>912.28</v>
      </c>
      <c r="CQ6" s="35">
        <f t="shared" si="10"/>
        <v>924.37</v>
      </c>
      <c r="CR6" s="35">
        <f t="shared" si="10"/>
        <v>43.65</v>
      </c>
      <c r="CS6" s="35">
        <f t="shared" si="10"/>
        <v>43.58</v>
      </c>
      <c r="CT6" s="35">
        <f t="shared" si="10"/>
        <v>41.35</v>
      </c>
      <c r="CU6" s="35">
        <f t="shared" si="10"/>
        <v>42.9</v>
      </c>
      <c r="CV6" s="35">
        <f t="shared" si="10"/>
        <v>43.36</v>
      </c>
      <c r="CW6" s="34" t="str">
        <f>IF(CW7="","",IF(CW7="-","【-】","【"&amp;SUBSTITUTE(TEXT(CW7,"#,##0.00"),"-","△")&amp;"】"))</f>
        <v>【42.66】</v>
      </c>
      <c r="CX6" s="35">
        <f>IF(CX7="",NA(),CX7)</f>
        <v>88.31</v>
      </c>
      <c r="CY6" s="35">
        <f t="shared" ref="CY6:DG6" si="11">IF(CY7="",NA(),CY7)</f>
        <v>89.18</v>
      </c>
      <c r="CZ6" s="35">
        <f t="shared" si="11"/>
        <v>89.98</v>
      </c>
      <c r="DA6" s="35">
        <f t="shared" si="11"/>
        <v>90.65</v>
      </c>
      <c r="DB6" s="35">
        <f t="shared" si="11"/>
        <v>91</v>
      </c>
      <c r="DC6" s="35">
        <f t="shared" si="11"/>
        <v>82.2</v>
      </c>
      <c r="DD6" s="35">
        <f t="shared" si="11"/>
        <v>82.35</v>
      </c>
      <c r="DE6" s="35">
        <f t="shared" si="11"/>
        <v>82.9</v>
      </c>
      <c r="DF6" s="35">
        <f t="shared" si="11"/>
        <v>83.5</v>
      </c>
      <c r="DG6" s="35">
        <f t="shared" si="11"/>
        <v>83.06</v>
      </c>
      <c r="DH6" s="34" t="str">
        <f>IF(DH7="","",IF(DH7="-","【-】","【"&amp;SUBSTITUTE(TEXT(DH7,"#,##0.00"),"-","△")&amp;"】"))</f>
        <v>【82.67】</v>
      </c>
      <c r="DI6" s="35">
        <f>IF(DI7="",NA(),DI7)</f>
        <v>18.38</v>
      </c>
      <c r="DJ6" s="35">
        <f t="shared" ref="DJ6:DR6" si="12">IF(DJ7="",NA(),DJ7)</f>
        <v>20.57</v>
      </c>
      <c r="DK6" s="35">
        <f t="shared" si="12"/>
        <v>22.74</v>
      </c>
      <c r="DL6" s="35">
        <f t="shared" si="12"/>
        <v>24.88</v>
      </c>
      <c r="DM6" s="35">
        <f t="shared" si="12"/>
        <v>26.98</v>
      </c>
      <c r="DN6" s="35">
        <f t="shared" si="12"/>
        <v>13.6</v>
      </c>
      <c r="DO6" s="35">
        <f t="shared" si="12"/>
        <v>22.34</v>
      </c>
      <c r="DP6" s="35">
        <f t="shared" si="12"/>
        <v>22.79</v>
      </c>
      <c r="DQ6" s="35">
        <f t="shared" si="12"/>
        <v>22.77</v>
      </c>
      <c r="DR6" s="35">
        <f t="shared" si="12"/>
        <v>23.93</v>
      </c>
      <c r="DS6" s="34" t="str">
        <f>IF(DS7="","",IF(DS7="-","【-】","【"&amp;SUBSTITUTE(TEXT(DS7,"#,##0.00"),"-","△")&amp;"】"))</f>
        <v>【24.65】</v>
      </c>
      <c r="DT6" s="34">
        <f>IF(DT7="",NA(),DT7)</f>
        <v>0</v>
      </c>
      <c r="DU6" s="34">
        <f t="shared" ref="DU6:EC6" si="13">IF(DU7="",NA(),DU7)</f>
        <v>0</v>
      </c>
      <c r="DV6" s="34">
        <f t="shared" si="13"/>
        <v>0</v>
      </c>
      <c r="DW6" s="34">
        <f t="shared" si="13"/>
        <v>0</v>
      </c>
      <c r="DX6" s="34">
        <f t="shared" si="13"/>
        <v>0</v>
      </c>
      <c r="DY6" s="34">
        <f t="shared" si="13"/>
        <v>0</v>
      </c>
      <c r="DZ6" s="34">
        <f t="shared" si="13"/>
        <v>0</v>
      </c>
      <c r="EA6" s="35">
        <f t="shared" si="13"/>
        <v>0.04</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0.05</v>
      </c>
      <c r="EK6" s="35">
        <f t="shared" si="14"/>
        <v>0.04</v>
      </c>
      <c r="EL6" s="35">
        <f t="shared" si="14"/>
        <v>7.0000000000000007E-2</v>
      </c>
      <c r="EM6" s="35">
        <f t="shared" si="14"/>
        <v>0.09</v>
      </c>
      <c r="EN6" s="35">
        <f t="shared" si="14"/>
        <v>0.09</v>
      </c>
      <c r="EO6" s="34" t="str">
        <f>IF(EO7="","",IF(EO7="-","【-】","【"&amp;SUBSTITUTE(TEXT(EO7,"#,##0.00"),"-","△")&amp;"】"))</f>
        <v>【0.10】</v>
      </c>
    </row>
    <row r="7" spans="1:148" s="36" customFormat="1" x14ac:dyDescent="0.15">
      <c r="A7" s="28"/>
      <c r="B7" s="37">
        <v>2017</v>
      </c>
      <c r="C7" s="37">
        <v>162108</v>
      </c>
      <c r="D7" s="37">
        <v>46</v>
      </c>
      <c r="E7" s="37">
        <v>17</v>
      </c>
      <c r="F7" s="37">
        <v>4</v>
      </c>
      <c r="G7" s="37">
        <v>0</v>
      </c>
      <c r="H7" s="37" t="s">
        <v>108</v>
      </c>
      <c r="I7" s="37" t="s">
        <v>109</v>
      </c>
      <c r="J7" s="37" t="s">
        <v>110</v>
      </c>
      <c r="K7" s="37" t="s">
        <v>111</v>
      </c>
      <c r="L7" s="37" t="s">
        <v>112</v>
      </c>
      <c r="M7" s="37" t="s">
        <v>113</v>
      </c>
      <c r="N7" s="38" t="s">
        <v>114</v>
      </c>
      <c r="O7" s="38">
        <v>54.04</v>
      </c>
      <c r="P7" s="38">
        <v>52.79</v>
      </c>
      <c r="Q7" s="38">
        <v>79.31</v>
      </c>
      <c r="R7" s="38">
        <v>3888</v>
      </c>
      <c r="S7" s="38">
        <v>51813</v>
      </c>
      <c r="T7" s="38">
        <v>668.64</v>
      </c>
      <c r="U7" s="38">
        <v>77.489999999999995</v>
      </c>
      <c r="V7" s="38">
        <v>27179</v>
      </c>
      <c r="W7" s="38">
        <v>9.64</v>
      </c>
      <c r="X7" s="38">
        <v>2819.4</v>
      </c>
      <c r="Y7" s="38">
        <v>90.09</v>
      </c>
      <c r="Z7" s="38">
        <v>110.1</v>
      </c>
      <c r="AA7" s="38">
        <v>112.99</v>
      </c>
      <c r="AB7" s="38">
        <v>99.41</v>
      </c>
      <c r="AC7" s="38">
        <v>99.88</v>
      </c>
      <c r="AD7" s="38">
        <v>96.59</v>
      </c>
      <c r="AE7" s="38">
        <v>101.24</v>
      </c>
      <c r="AF7" s="38">
        <v>100.94</v>
      </c>
      <c r="AG7" s="38">
        <v>100.85</v>
      </c>
      <c r="AH7" s="38">
        <v>102.13</v>
      </c>
      <c r="AI7" s="38">
        <v>102.38</v>
      </c>
      <c r="AJ7" s="38">
        <v>476.57</v>
      </c>
      <c r="AK7" s="38">
        <v>76.959999999999994</v>
      </c>
      <c r="AL7" s="38">
        <v>35.79</v>
      </c>
      <c r="AM7" s="38">
        <v>36.97</v>
      </c>
      <c r="AN7" s="38">
        <v>38.799999999999997</v>
      </c>
      <c r="AO7" s="38">
        <v>232.81</v>
      </c>
      <c r="AP7" s="38">
        <v>184.13</v>
      </c>
      <c r="AQ7" s="38">
        <v>101.85</v>
      </c>
      <c r="AR7" s="38">
        <v>110.77</v>
      </c>
      <c r="AS7" s="38">
        <v>109.51</v>
      </c>
      <c r="AT7" s="38">
        <v>102.97</v>
      </c>
      <c r="AU7" s="38">
        <v>165.01</v>
      </c>
      <c r="AV7" s="38">
        <v>5.84</v>
      </c>
      <c r="AW7" s="38">
        <v>6.2</v>
      </c>
      <c r="AX7" s="38">
        <v>-11.92</v>
      </c>
      <c r="AY7" s="38">
        <v>-28.53</v>
      </c>
      <c r="AZ7" s="38">
        <v>290.19</v>
      </c>
      <c r="BA7" s="38">
        <v>63.22</v>
      </c>
      <c r="BB7" s="38">
        <v>49.07</v>
      </c>
      <c r="BC7" s="38">
        <v>46.78</v>
      </c>
      <c r="BD7" s="38">
        <v>47.44</v>
      </c>
      <c r="BE7" s="38">
        <v>54.73</v>
      </c>
      <c r="BF7" s="38">
        <v>2167.12</v>
      </c>
      <c r="BG7" s="38">
        <v>1637.13</v>
      </c>
      <c r="BH7" s="38">
        <v>1567.39</v>
      </c>
      <c r="BI7" s="38">
        <v>1426.74</v>
      </c>
      <c r="BJ7" s="38">
        <v>1480.9</v>
      </c>
      <c r="BK7" s="38">
        <v>1569.13</v>
      </c>
      <c r="BL7" s="38">
        <v>1436</v>
      </c>
      <c r="BM7" s="38">
        <v>1434.89</v>
      </c>
      <c r="BN7" s="38">
        <v>1298.9100000000001</v>
      </c>
      <c r="BO7" s="38">
        <v>1243.71</v>
      </c>
      <c r="BP7" s="38">
        <v>1225.44</v>
      </c>
      <c r="BQ7" s="38">
        <v>47.07</v>
      </c>
      <c r="BR7" s="38">
        <v>65.319999999999993</v>
      </c>
      <c r="BS7" s="38">
        <v>67.03</v>
      </c>
      <c r="BT7" s="38">
        <v>60.01</v>
      </c>
      <c r="BU7" s="38">
        <v>91.47</v>
      </c>
      <c r="BV7" s="38">
        <v>64.63</v>
      </c>
      <c r="BW7" s="38">
        <v>66.56</v>
      </c>
      <c r="BX7" s="38">
        <v>66.22</v>
      </c>
      <c r="BY7" s="38">
        <v>69.87</v>
      </c>
      <c r="BZ7" s="38">
        <v>74.3</v>
      </c>
      <c r="CA7" s="38">
        <v>75.58</v>
      </c>
      <c r="CB7" s="38">
        <v>410.63</v>
      </c>
      <c r="CC7" s="38">
        <v>296</v>
      </c>
      <c r="CD7" s="38">
        <v>288.68</v>
      </c>
      <c r="CE7" s="38">
        <v>322.79000000000002</v>
      </c>
      <c r="CF7" s="38">
        <v>212.03</v>
      </c>
      <c r="CG7" s="38">
        <v>245.75</v>
      </c>
      <c r="CH7" s="38">
        <v>244.29</v>
      </c>
      <c r="CI7" s="38">
        <v>246.72</v>
      </c>
      <c r="CJ7" s="38">
        <v>234.96</v>
      </c>
      <c r="CK7" s="38">
        <v>221.81</v>
      </c>
      <c r="CL7" s="38">
        <v>215.23</v>
      </c>
      <c r="CM7" s="38">
        <v>930.25</v>
      </c>
      <c r="CN7" s="38">
        <v>919.9</v>
      </c>
      <c r="CO7" s="38">
        <v>890.25</v>
      </c>
      <c r="CP7" s="38">
        <v>912.28</v>
      </c>
      <c r="CQ7" s="38">
        <v>924.37</v>
      </c>
      <c r="CR7" s="38">
        <v>43.65</v>
      </c>
      <c r="CS7" s="38">
        <v>43.58</v>
      </c>
      <c r="CT7" s="38">
        <v>41.35</v>
      </c>
      <c r="CU7" s="38">
        <v>42.9</v>
      </c>
      <c r="CV7" s="38">
        <v>43.36</v>
      </c>
      <c r="CW7" s="38">
        <v>42.66</v>
      </c>
      <c r="CX7" s="38">
        <v>88.31</v>
      </c>
      <c r="CY7" s="38">
        <v>89.18</v>
      </c>
      <c r="CZ7" s="38">
        <v>89.98</v>
      </c>
      <c r="DA7" s="38">
        <v>90.65</v>
      </c>
      <c r="DB7" s="38">
        <v>91</v>
      </c>
      <c r="DC7" s="38">
        <v>82.2</v>
      </c>
      <c r="DD7" s="38">
        <v>82.35</v>
      </c>
      <c r="DE7" s="38">
        <v>82.9</v>
      </c>
      <c r="DF7" s="38">
        <v>83.5</v>
      </c>
      <c r="DG7" s="38">
        <v>83.06</v>
      </c>
      <c r="DH7" s="38">
        <v>82.67</v>
      </c>
      <c r="DI7" s="38">
        <v>18.38</v>
      </c>
      <c r="DJ7" s="38">
        <v>20.57</v>
      </c>
      <c r="DK7" s="38">
        <v>22.74</v>
      </c>
      <c r="DL7" s="38">
        <v>24.88</v>
      </c>
      <c r="DM7" s="38">
        <v>26.98</v>
      </c>
      <c r="DN7" s="38">
        <v>13.6</v>
      </c>
      <c r="DO7" s="38">
        <v>22.34</v>
      </c>
      <c r="DP7" s="38">
        <v>22.79</v>
      </c>
      <c r="DQ7" s="38">
        <v>22.77</v>
      </c>
      <c r="DR7" s="38">
        <v>23.93</v>
      </c>
      <c r="DS7" s="38">
        <v>24.65</v>
      </c>
      <c r="DT7" s="38">
        <v>0</v>
      </c>
      <c r="DU7" s="38">
        <v>0</v>
      </c>
      <c r="DV7" s="38">
        <v>0</v>
      </c>
      <c r="DW7" s="38">
        <v>0</v>
      </c>
      <c r="DX7" s="38">
        <v>0</v>
      </c>
      <c r="DY7" s="38">
        <v>0</v>
      </c>
      <c r="DZ7" s="38">
        <v>0</v>
      </c>
      <c r="EA7" s="38">
        <v>0.04</v>
      </c>
      <c r="EB7" s="38">
        <v>0</v>
      </c>
      <c r="EC7" s="38">
        <v>0</v>
      </c>
      <c r="ED7" s="38">
        <v>0</v>
      </c>
      <c r="EE7" s="38">
        <v>0</v>
      </c>
      <c r="EF7" s="38">
        <v>0</v>
      </c>
      <c r="EG7" s="38">
        <v>0</v>
      </c>
      <c r="EH7" s="38">
        <v>0</v>
      </c>
      <c r="EI7" s="38">
        <v>0</v>
      </c>
      <c r="EJ7" s="38">
        <v>0.05</v>
      </c>
      <c r="EK7" s="38">
        <v>0.04</v>
      </c>
      <c r="EL7" s="38">
        <v>7.0000000000000007E-2</v>
      </c>
      <c r="EM7" s="38">
        <v>0.09</v>
      </c>
      <c r="EN7" s="38">
        <v>0.09</v>
      </c>
      <c r="EO7" s="38">
        <v>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217011 (武部　琢弥)</cp:lastModifiedBy>
  <cp:lastPrinted>2019-01-21T02:18:03Z</cp:lastPrinted>
  <dcterms:created xsi:type="dcterms:W3CDTF">2018-12-03T08:52:49Z</dcterms:created>
  <dcterms:modified xsi:type="dcterms:W3CDTF">2019-01-22T00:31:43Z</dcterms:modified>
  <cp:category/>
</cp:coreProperties>
</file>