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下水道課\経営戦略\経営比較分析表\【H31.1ｺﾒﾝﾄ入力】H29決算 16中新川（下水道・法適）\"/>
    </mc:Choice>
  </mc:AlternateContent>
  <workbookProtection workbookAlgorithmName="SHA-512" workbookHashValue="9lvDrEy5dFZekD+I6+HTukgCBgmw35+MMdaSE87vTXilzeKVSuqyahcdxbrf5T+PytAzWvfU8lJTb1oGOANuVQ==" workbookSaltValue="Nb5MOP+omXEjZO7GrCZCF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<sst xmlns="http://schemas.openxmlformats.org/spreadsheetml/2006/main" count="304" uniqueCount="123">
  <si>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</si>
  <si>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</si>
  <si>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</si>
  <si>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</si>
  <si>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</si>
  <si>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</si>
  <si>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</si>
  <si>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</si>
  <si>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</si>
  <si>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</si>
  <si>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</si>
  <si>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</si>
  <si>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</si>
  <si>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</si>
  <si>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</si>
  <si>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</si>
  <si>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</si>
  <si>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</si>
  <si>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</si>
  <si>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</si>
  <si>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</si>
  <si>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</si>
  <si>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</si>
  <si>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</si>
  <si>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</si>
  <si>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</si>
  <si>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</si>
  <si>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</si>
  <si>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</si>
  <si>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</si>
  <si>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</si>
  <si>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</si>
  <si>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</si>
  <si>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</si>
  <si>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</si>
  <si>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</si>
  <si>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</si>
  <si>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</si>
  <si>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</si>
  <si>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</si>
  <si>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</si>
  <si>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</si>
  <si>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</si>
  <si>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</si>
  <si>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</si>
  <si>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</si>
  <si>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</si>
  <si>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</si>
  <si>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</si>
  <si>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</si>
  <si>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</si>
  <si>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</si>
  <si>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</si>
  <si>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</si>
  <si>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</si>
  <si>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</si>
  <si>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</si>
  <si>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</si>
  <si>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</si>
  <si>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</si>
  <si>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</si>
  <si>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</si>
  <si>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</si>
  <si>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</si>
  <si>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</si>
  <si>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</si>
  <si>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</si>
  <si>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</si>
  <si>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</si>
  <si>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</si>
  <si>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</si>
  <si>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</si>
  <si>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</si>
  <si>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</si>
  <si>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</si>
  <si>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</si>
  <si>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</si>
  <si>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</si>
  <si>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</si>
  <si>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</si>
  <si>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</si>
  <si>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</si>
  <si>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</si>
  <si>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</si>
  <si>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</si>
  <si>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</si>
  <si>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</si>
  <si>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</si>
  <si>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</si>
  <si>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</si>
  <si>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</si>
  <si>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</si>
  <si>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</si>
  <si>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</si>
  <si>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</si>
  <si>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</si>
  <si>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</si>
  <si>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</si>
  <si>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</si>
  <si>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</si>
  <si>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</si>
  <si>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</si>
  <si>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</si>
  <si>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</si>
  <si>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</si>
  <si>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</si>
  <si>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</si>
  <si>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</si>
  <si>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</si>
  <si>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</si>
  <si>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</si>
  <si>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</si>
  <si>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</si>
  <si>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</si>
  <si>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</si>
  <si>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</si>
  <si>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</si>
  <si>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</si>
  <si>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</si>
  <si>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</si>
  <si>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本事業は、H28から法適用したため、H27以前のデータは表されていない。 ①経常収支比率は、経常費用の１００％を賄えていなく、約９９％となった。公共の管渠整備がH27に終了し、未水洗の家が多数ある。水洗化率を向上させる必要がある。 ②純損失が生じたが、前年度からの繰越利益剰余金で補填したため、累積欠損金が生じなかった。 ③流動比率は前年度比４ポイント増の約３１％となったが、類似団体と比較するとまだ低い値である。特環の汚水を受け入れており、特環の汚水量を含めた処理場建設費の企業債借入れがあることが流動比率の低い原因だと考えられる。償還の原資は公共及び特環の使用料収入により賄っている。 ④企業債残高対事業規模比率は、類似団体と比較すると高めである。管渠整備で地方債現在高が増え続け、料金収入が追い付いていないことが分かる。 ⑤経費回収率は１００％で類似団体と比較すると高く、料金収入で管理費等を賄えており、今後も水洗化率を高める努力が必要である。 ⑥汚水処理原価は約１５５円となり、類似団体と比較すると低い。当組合特環及び上市町特環の汚水を処理し、効率化を図っている。 ⑦施設利用率は、処理場増設により処理能力が4,000㎥増えたため、前年度比１２ポイント減の約５６％となった。公共の管渠整備がH27に終了したが、特環は継続中である。今後、施設利用率は増加する見込みである。 ⑧水洗化率は前年度比１ポイント増の約８９％となった。公共の管渠整備がH27に終了したが、水洗化人口が増えている。</t>
    <phoneticPr fontId="4"/>
  </si>
  <si>
    <t>経営戦略をH２８に策定しており、５年毎の見直しを予定している。H２８から公営企業会計の適用をした。Ｈ２９決算では収益的収支と資本的収支を議会及び住民に分かりやすく公表し、管理費の経費削減を図った上で、料金改定を検討する必要があ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</si>
  <si>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①前年度比３ポイント増の約７％となったが、類似団体と比較すると低い値となった。公共の管渠整備がH27に終了したばかりで、法定耐用年数に近い資産が少ない。 ②③管渠については、標準耐用年数が経過する平成50年度（2038年）以降に、事業費を平準化させて老朽化対策を実施する計画である。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</si>
</sst>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FB4-41F7-A845-F6BF5FE5AAA9}"/>
            </c:ext>
          </c:extLst>
        </c:ser>
        <c:dLbls>
          <c:showLegendKey val="0"/>
          <c:showVal val="0"/>
          <c:showCatName val="0"/>
          <c:showSerName val="0"/>
          <c:showPercent val="0"/>
          <c:showBubbleSize val="0"/>
        </c:dLbls>
        <c:gapWidth val="150"/>
        <c:axId val="408232504"/>
        <c:axId val="40822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0.13</c:v>
                </c:pt>
              </c:numCache>
            </c:numRef>
          </c:val>
          <c:smooth val="0"/>
          <c:extLst xmlns:c16r2="http://schemas.microsoft.com/office/drawing/2015/06/chart">
            <c:ext xmlns:c16="http://schemas.microsoft.com/office/drawing/2014/chart" uri="{C3380CC4-5D6E-409C-BE32-E72D297353CC}">
              <c16:uniqueId val="{00000001-BFB4-41F7-A845-F6BF5FE5AAA9}"/>
            </c:ext>
          </c:extLst>
        </c:ser>
        <c:dLbls>
          <c:showLegendKey val="0"/>
          <c:showVal val="0"/>
          <c:showCatName val="0"/>
          <c:showSerName val="0"/>
          <c:showPercent val="0"/>
          <c:showBubbleSize val="0"/>
        </c:dLbls>
        <c:marker val="1"/>
        <c:smooth val="0"/>
        <c:axId val="408232504"/>
        <c:axId val="408228976"/>
      </c:lineChart>
      <c:dateAx>
        <c:axId val="408232504"/>
        <c:scaling>
          <c:orientation val="minMax"/>
        </c:scaling>
        <c:delete val="1"/>
        <c:axPos val="b"/>
        <c:numFmt formatCode="ge" sourceLinked="1"/>
        <c:majorTickMark val="none"/>
        <c:minorTickMark val="none"/>
        <c:tickLblPos val="none"/>
        <c:crossAx val="408228976"/>
        <c:crosses val="autoZero"/>
        <c:auto val="1"/>
        <c:lblOffset val="100"/>
        <c:baseTimeUnit val="years"/>
      </c:dateAx>
      <c:valAx>
        <c:axId val="40822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67.680000000000007</c:v>
                </c:pt>
                <c:pt idx="4">
                  <c:v>55.84</c:v>
                </c:pt>
              </c:numCache>
            </c:numRef>
          </c:val>
          <c:extLst xmlns:c16r2="http://schemas.microsoft.com/office/drawing/2015/06/chart">
            <c:ext xmlns:c16="http://schemas.microsoft.com/office/drawing/2014/chart" uri="{C3380CC4-5D6E-409C-BE32-E72D297353CC}">
              <c16:uniqueId val="{00000000-0EB2-4B57-9E74-093496A8459E}"/>
            </c:ext>
          </c:extLst>
        </c:ser>
        <c:dLbls>
          <c:showLegendKey val="0"/>
          <c:showVal val="0"/>
          <c:showCatName val="0"/>
          <c:showSerName val="0"/>
          <c:showPercent val="0"/>
          <c:showBubbleSize val="0"/>
        </c:dLbls>
        <c:gapWidth val="150"/>
        <c:axId val="396455608"/>
        <c:axId val="32545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53.51</c:v>
                </c:pt>
                <c:pt idx="4">
                  <c:v>50.24</c:v>
                </c:pt>
              </c:numCache>
            </c:numRef>
          </c:val>
          <c:smooth val="0"/>
          <c:extLst xmlns:c16r2="http://schemas.microsoft.com/office/drawing/2015/06/chart">
            <c:ext xmlns:c16="http://schemas.microsoft.com/office/drawing/2014/chart" uri="{C3380CC4-5D6E-409C-BE32-E72D297353CC}">
              <c16:uniqueId val="{00000001-0EB2-4B57-9E74-093496A8459E}"/>
            </c:ext>
          </c:extLst>
        </c:ser>
        <c:dLbls>
          <c:showLegendKey val="0"/>
          <c:showVal val="0"/>
          <c:showCatName val="0"/>
          <c:showSerName val="0"/>
          <c:showPercent val="0"/>
          <c:showBubbleSize val="0"/>
        </c:dLbls>
        <c:marker val="1"/>
        <c:smooth val="0"/>
        <c:axId val="396455608"/>
        <c:axId val="325455528"/>
      </c:lineChart>
      <c:dateAx>
        <c:axId val="396455608"/>
        <c:scaling>
          <c:orientation val="minMax"/>
        </c:scaling>
        <c:delete val="1"/>
        <c:axPos val="b"/>
        <c:numFmt formatCode="ge" sourceLinked="1"/>
        <c:majorTickMark val="none"/>
        <c:minorTickMark val="none"/>
        <c:tickLblPos val="none"/>
        <c:crossAx val="325455528"/>
        <c:crosses val="autoZero"/>
        <c:auto val="1"/>
        <c:lblOffset val="100"/>
        <c:baseTimeUnit val="years"/>
      </c:dateAx>
      <c:valAx>
        <c:axId val="32545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88.33</c:v>
                </c:pt>
                <c:pt idx="4">
                  <c:v>89.11</c:v>
                </c:pt>
              </c:numCache>
            </c:numRef>
          </c:val>
          <c:extLst xmlns:c16r2="http://schemas.microsoft.com/office/drawing/2015/06/chart">
            <c:ext xmlns:c16="http://schemas.microsoft.com/office/drawing/2014/chart" uri="{C3380CC4-5D6E-409C-BE32-E72D297353CC}">
              <c16:uniqueId val="{00000000-BB4D-414D-946F-A44EDA61753D}"/>
            </c:ext>
          </c:extLst>
        </c:ser>
        <c:dLbls>
          <c:showLegendKey val="0"/>
          <c:showVal val="0"/>
          <c:showCatName val="0"/>
          <c:showSerName val="0"/>
          <c:showPercent val="0"/>
          <c:showBubbleSize val="0"/>
        </c:dLbls>
        <c:gapWidth val="150"/>
        <c:axId val="474892448"/>
        <c:axId val="47489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83.91</c:v>
                </c:pt>
                <c:pt idx="4">
                  <c:v>84.17</c:v>
                </c:pt>
              </c:numCache>
            </c:numRef>
          </c:val>
          <c:smooth val="0"/>
          <c:extLst xmlns:c16r2="http://schemas.microsoft.com/office/drawing/2015/06/chart">
            <c:ext xmlns:c16="http://schemas.microsoft.com/office/drawing/2014/chart" uri="{C3380CC4-5D6E-409C-BE32-E72D297353CC}">
              <c16:uniqueId val="{00000001-BB4D-414D-946F-A44EDA61753D}"/>
            </c:ext>
          </c:extLst>
        </c:ser>
        <c:dLbls>
          <c:showLegendKey val="0"/>
          <c:showVal val="0"/>
          <c:showCatName val="0"/>
          <c:showSerName val="0"/>
          <c:showPercent val="0"/>
          <c:showBubbleSize val="0"/>
        </c:dLbls>
        <c:marker val="1"/>
        <c:smooth val="0"/>
        <c:axId val="474892448"/>
        <c:axId val="474892840"/>
      </c:lineChart>
      <c:dateAx>
        <c:axId val="474892448"/>
        <c:scaling>
          <c:orientation val="minMax"/>
        </c:scaling>
        <c:delete val="1"/>
        <c:axPos val="b"/>
        <c:numFmt formatCode="ge" sourceLinked="1"/>
        <c:majorTickMark val="none"/>
        <c:minorTickMark val="none"/>
        <c:tickLblPos val="none"/>
        <c:crossAx val="474892840"/>
        <c:crosses val="autoZero"/>
        <c:auto val="1"/>
        <c:lblOffset val="100"/>
        <c:baseTimeUnit val="years"/>
      </c:dateAx>
      <c:valAx>
        <c:axId val="47489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98.24</c:v>
                </c:pt>
                <c:pt idx="4">
                  <c:v>99.45</c:v>
                </c:pt>
              </c:numCache>
            </c:numRef>
          </c:val>
          <c:extLst xmlns:c16r2="http://schemas.microsoft.com/office/drawing/2015/06/chart">
            <c:ext xmlns:c16="http://schemas.microsoft.com/office/drawing/2014/chart" uri="{C3380CC4-5D6E-409C-BE32-E72D297353CC}">
              <c16:uniqueId val="{00000000-35F4-4E38-B8C4-59C88C6E6E8B}"/>
            </c:ext>
          </c:extLst>
        </c:ser>
        <c:dLbls>
          <c:showLegendKey val="0"/>
          <c:showVal val="0"/>
          <c:showCatName val="0"/>
          <c:showSerName val="0"/>
          <c:showPercent val="0"/>
          <c:showBubbleSize val="0"/>
        </c:dLbls>
        <c:gapWidth val="150"/>
        <c:axId val="408230152"/>
        <c:axId val="4082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106.85</c:v>
                </c:pt>
                <c:pt idx="4">
                  <c:v>106.7</c:v>
                </c:pt>
              </c:numCache>
            </c:numRef>
          </c:val>
          <c:smooth val="0"/>
          <c:extLst xmlns:c16r2="http://schemas.microsoft.com/office/drawing/2015/06/chart">
            <c:ext xmlns:c16="http://schemas.microsoft.com/office/drawing/2014/chart" uri="{C3380CC4-5D6E-409C-BE32-E72D297353CC}">
              <c16:uniqueId val="{00000001-35F4-4E38-B8C4-59C88C6E6E8B}"/>
            </c:ext>
          </c:extLst>
        </c:ser>
        <c:dLbls>
          <c:showLegendKey val="0"/>
          <c:showVal val="0"/>
          <c:showCatName val="0"/>
          <c:showSerName val="0"/>
          <c:showPercent val="0"/>
          <c:showBubbleSize val="0"/>
        </c:dLbls>
        <c:marker val="1"/>
        <c:smooth val="0"/>
        <c:axId val="408230152"/>
        <c:axId val="408229760"/>
      </c:lineChart>
      <c:dateAx>
        <c:axId val="408230152"/>
        <c:scaling>
          <c:orientation val="minMax"/>
        </c:scaling>
        <c:delete val="1"/>
        <c:axPos val="b"/>
        <c:numFmt formatCode="ge" sourceLinked="1"/>
        <c:majorTickMark val="none"/>
        <c:minorTickMark val="none"/>
        <c:tickLblPos val="none"/>
        <c:crossAx val="408229760"/>
        <c:crosses val="autoZero"/>
        <c:auto val="1"/>
        <c:lblOffset val="100"/>
        <c:baseTimeUnit val="years"/>
      </c:dateAx>
      <c:valAx>
        <c:axId val="4082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3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3.48</c:v>
                </c:pt>
                <c:pt idx="4">
                  <c:v>6.59</c:v>
                </c:pt>
              </c:numCache>
            </c:numRef>
          </c:val>
          <c:extLst xmlns:c16r2="http://schemas.microsoft.com/office/drawing/2015/06/chart">
            <c:ext xmlns:c16="http://schemas.microsoft.com/office/drawing/2014/chart" uri="{C3380CC4-5D6E-409C-BE32-E72D297353CC}">
              <c16:uniqueId val="{00000000-F1BF-498F-8BCD-BFA2A0989588}"/>
            </c:ext>
          </c:extLst>
        </c:ser>
        <c:dLbls>
          <c:showLegendKey val="0"/>
          <c:showVal val="0"/>
          <c:showCatName val="0"/>
          <c:showSerName val="0"/>
          <c:showPercent val="0"/>
          <c:showBubbleSize val="0"/>
        </c:dLbls>
        <c:gapWidth val="150"/>
        <c:axId val="408234464"/>
        <c:axId val="40823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21.09</c:v>
                </c:pt>
                <c:pt idx="4">
                  <c:v>26.81</c:v>
                </c:pt>
              </c:numCache>
            </c:numRef>
          </c:val>
          <c:smooth val="0"/>
          <c:extLst xmlns:c16r2="http://schemas.microsoft.com/office/drawing/2015/06/chart">
            <c:ext xmlns:c16="http://schemas.microsoft.com/office/drawing/2014/chart" uri="{C3380CC4-5D6E-409C-BE32-E72D297353CC}">
              <c16:uniqueId val="{00000001-F1BF-498F-8BCD-BFA2A0989588}"/>
            </c:ext>
          </c:extLst>
        </c:ser>
        <c:dLbls>
          <c:showLegendKey val="0"/>
          <c:showVal val="0"/>
          <c:showCatName val="0"/>
          <c:showSerName val="0"/>
          <c:showPercent val="0"/>
          <c:showBubbleSize val="0"/>
        </c:dLbls>
        <c:marker val="1"/>
        <c:smooth val="0"/>
        <c:axId val="408234464"/>
        <c:axId val="408234072"/>
      </c:lineChart>
      <c:dateAx>
        <c:axId val="408234464"/>
        <c:scaling>
          <c:orientation val="minMax"/>
        </c:scaling>
        <c:delete val="1"/>
        <c:axPos val="b"/>
        <c:numFmt formatCode="ge" sourceLinked="1"/>
        <c:majorTickMark val="none"/>
        <c:minorTickMark val="none"/>
        <c:tickLblPos val="none"/>
        <c:crossAx val="408234072"/>
        <c:crosses val="autoZero"/>
        <c:auto val="1"/>
        <c:lblOffset val="100"/>
        <c:baseTimeUnit val="years"/>
      </c:dateAx>
      <c:valAx>
        <c:axId val="4082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81B-4951-A13D-BCDA5C66A189}"/>
            </c:ext>
          </c:extLst>
        </c:ser>
        <c:dLbls>
          <c:showLegendKey val="0"/>
          <c:showVal val="0"/>
          <c:showCatName val="0"/>
          <c:showSerName val="0"/>
          <c:showPercent val="0"/>
          <c:showBubbleSize val="0"/>
        </c:dLbls>
        <c:gapWidth val="150"/>
        <c:axId val="404072920"/>
        <c:axId val="40407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81B-4951-A13D-BCDA5C66A189}"/>
            </c:ext>
          </c:extLst>
        </c:ser>
        <c:dLbls>
          <c:showLegendKey val="0"/>
          <c:showVal val="0"/>
          <c:showCatName val="0"/>
          <c:showSerName val="0"/>
          <c:showPercent val="0"/>
          <c:showBubbleSize val="0"/>
        </c:dLbls>
        <c:marker val="1"/>
        <c:smooth val="0"/>
        <c:axId val="404072920"/>
        <c:axId val="404072528"/>
      </c:lineChart>
      <c:dateAx>
        <c:axId val="404072920"/>
        <c:scaling>
          <c:orientation val="minMax"/>
        </c:scaling>
        <c:delete val="1"/>
        <c:axPos val="b"/>
        <c:numFmt formatCode="ge" sourceLinked="1"/>
        <c:majorTickMark val="none"/>
        <c:minorTickMark val="none"/>
        <c:tickLblPos val="none"/>
        <c:crossAx val="404072528"/>
        <c:crosses val="autoZero"/>
        <c:auto val="1"/>
        <c:lblOffset val="100"/>
        <c:baseTimeUnit val="years"/>
      </c:dateAx>
      <c:valAx>
        <c:axId val="40407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07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9F0-4BFB-9DC7-BDBB76F91B16}"/>
            </c:ext>
          </c:extLst>
        </c:ser>
        <c:dLbls>
          <c:showLegendKey val="0"/>
          <c:showVal val="0"/>
          <c:showCatName val="0"/>
          <c:showSerName val="0"/>
          <c:showPercent val="0"/>
          <c:showBubbleSize val="0"/>
        </c:dLbls>
        <c:gapWidth val="150"/>
        <c:axId val="404076840"/>
        <c:axId val="4040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92.92</c:v>
                </c:pt>
                <c:pt idx="4">
                  <c:v>26.14</c:v>
                </c:pt>
              </c:numCache>
            </c:numRef>
          </c:val>
          <c:smooth val="0"/>
          <c:extLst xmlns:c16r2="http://schemas.microsoft.com/office/drawing/2015/06/chart">
            <c:ext xmlns:c16="http://schemas.microsoft.com/office/drawing/2014/chart" uri="{C3380CC4-5D6E-409C-BE32-E72D297353CC}">
              <c16:uniqueId val="{00000001-F9F0-4BFB-9DC7-BDBB76F91B16}"/>
            </c:ext>
          </c:extLst>
        </c:ser>
        <c:dLbls>
          <c:showLegendKey val="0"/>
          <c:showVal val="0"/>
          <c:showCatName val="0"/>
          <c:showSerName val="0"/>
          <c:showPercent val="0"/>
          <c:showBubbleSize val="0"/>
        </c:dLbls>
        <c:marker val="1"/>
        <c:smooth val="0"/>
        <c:axId val="404076840"/>
        <c:axId val="404076448"/>
      </c:lineChart>
      <c:dateAx>
        <c:axId val="404076840"/>
        <c:scaling>
          <c:orientation val="minMax"/>
        </c:scaling>
        <c:delete val="1"/>
        <c:axPos val="b"/>
        <c:numFmt formatCode="ge" sourceLinked="1"/>
        <c:majorTickMark val="none"/>
        <c:minorTickMark val="none"/>
        <c:tickLblPos val="none"/>
        <c:crossAx val="404076448"/>
        <c:crosses val="autoZero"/>
        <c:auto val="1"/>
        <c:lblOffset val="100"/>
        <c:baseTimeUnit val="years"/>
      </c:dateAx>
      <c:valAx>
        <c:axId val="4040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07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27.1</c:v>
                </c:pt>
                <c:pt idx="4">
                  <c:v>31.18</c:v>
                </c:pt>
              </c:numCache>
            </c:numRef>
          </c:val>
          <c:extLst xmlns:c16r2="http://schemas.microsoft.com/office/drawing/2015/06/chart">
            <c:ext xmlns:c16="http://schemas.microsoft.com/office/drawing/2014/chart" uri="{C3380CC4-5D6E-409C-BE32-E72D297353CC}">
              <c16:uniqueId val="{00000000-1E1A-4CEB-8E6C-085AD9273AC1}"/>
            </c:ext>
          </c:extLst>
        </c:ser>
        <c:dLbls>
          <c:showLegendKey val="0"/>
          <c:showVal val="0"/>
          <c:showCatName val="0"/>
          <c:showSerName val="0"/>
          <c:showPercent val="0"/>
          <c:showBubbleSize val="0"/>
        </c:dLbls>
        <c:gapWidth val="150"/>
        <c:axId val="404074096"/>
        <c:axId val="4040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50.66</c:v>
                </c:pt>
                <c:pt idx="4">
                  <c:v>68.290000000000006</c:v>
                </c:pt>
              </c:numCache>
            </c:numRef>
          </c:val>
          <c:smooth val="0"/>
          <c:extLst xmlns:c16r2="http://schemas.microsoft.com/office/drawing/2015/06/chart">
            <c:ext xmlns:c16="http://schemas.microsoft.com/office/drawing/2014/chart" uri="{C3380CC4-5D6E-409C-BE32-E72D297353CC}">
              <c16:uniqueId val="{00000001-1E1A-4CEB-8E6C-085AD9273AC1}"/>
            </c:ext>
          </c:extLst>
        </c:ser>
        <c:dLbls>
          <c:showLegendKey val="0"/>
          <c:showVal val="0"/>
          <c:showCatName val="0"/>
          <c:showSerName val="0"/>
          <c:showPercent val="0"/>
          <c:showBubbleSize val="0"/>
        </c:dLbls>
        <c:marker val="1"/>
        <c:smooth val="0"/>
        <c:axId val="404074096"/>
        <c:axId val="404074488"/>
      </c:lineChart>
      <c:dateAx>
        <c:axId val="404074096"/>
        <c:scaling>
          <c:orientation val="minMax"/>
        </c:scaling>
        <c:delete val="1"/>
        <c:axPos val="b"/>
        <c:numFmt formatCode="ge" sourceLinked="1"/>
        <c:majorTickMark val="none"/>
        <c:minorTickMark val="none"/>
        <c:tickLblPos val="none"/>
        <c:crossAx val="404074488"/>
        <c:crosses val="autoZero"/>
        <c:auto val="1"/>
        <c:lblOffset val="100"/>
        <c:baseTimeUnit val="years"/>
      </c:dateAx>
      <c:valAx>
        <c:axId val="4040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0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2288.4699999999998</c:v>
                </c:pt>
                <c:pt idx="4">
                  <c:v>2179.77</c:v>
                </c:pt>
              </c:numCache>
            </c:numRef>
          </c:val>
          <c:extLst xmlns:c16r2="http://schemas.microsoft.com/office/drawing/2015/06/chart">
            <c:ext xmlns:c16="http://schemas.microsoft.com/office/drawing/2014/chart" uri="{C3380CC4-5D6E-409C-BE32-E72D297353CC}">
              <c16:uniqueId val="{00000000-A741-4666-A8F1-024C93A87221}"/>
            </c:ext>
          </c:extLst>
        </c:ser>
        <c:dLbls>
          <c:showLegendKey val="0"/>
          <c:showVal val="0"/>
          <c:showCatName val="0"/>
          <c:showSerName val="0"/>
          <c:showPercent val="0"/>
          <c:showBubbleSize val="0"/>
        </c:dLbls>
        <c:gapWidth val="150"/>
        <c:axId val="327825896"/>
        <c:axId val="32782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1111.31</c:v>
                </c:pt>
                <c:pt idx="4">
                  <c:v>1124.26</c:v>
                </c:pt>
              </c:numCache>
            </c:numRef>
          </c:val>
          <c:smooth val="0"/>
          <c:extLst xmlns:c16r2="http://schemas.microsoft.com/office/drawing/2015/06/chart">
            <c:ext xmlns:c16="http://schemas.microsoft.com/office/drawing/2014/chart" uri="{C3380CC4-5D6E-409C-BE32-E72D297353CC}">
              <c16:uniqueId val="{00000001-A741-4666-A8F1-024C93A87221}"/>
            </c:ext>
          </c:extLst>
        </c:ser>
        <c:dLbls>
          <c:showLegendKey val="0"/>
          <c:showVal val="0"/>
          <c:showCatName val="0"/>
          <c:showSerName val="0"/>
          <c:showPercent val="0"/>
          <c:showBubbleSize val="0"/>
        </c:dLbls>
        <c:marker val="1"/>
        <c:smooth val="0"/>
        <c:axId val="327825896"/>
        <c:axId val="327826680"/>
      </c:lineChart>
      <c:dateAx>
        <c:axId val="327825896"/>
        <c:scaling>
          <c:orientation val="minMax"/>
        </c:scaling>
        <c:delete val="1"/>
        <c:axPos val="b"/>
        <c:numFmt formatCode="ge" sourceLinked="1"/>
        <c:majorTickMark val="none"/>
        <c:minorTickMark val="none"/>
        <c:tickLblPos val="none"/>
        <c:crossAx val="327826680"/>
        <c:crosses val="autoZero"/>
        <c:auto val="1"/>
        <c:lblOffset val="100"/>
        <c:baseTimeUnit val="years"/>
      </c:dateAx>
      <c:valAx>
        <c:axId val="3278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2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58.33</c:v>
                </c:pt>
                <c:pt idx="4">
                  <c:v>100</c:v>
                </c:pt>
              </c:numCache>
            </c:numRef>
          </c:val>
          <c:extLst xmlns:c16r2="http://schemas.microsoft.com/office/drawing/2015/06/chart">
            <c:ext xmlns:c16="http://schemas.microsoft.com/office/drawing/2014/chart" uri="{C3380CC4-5D6E-409C-BE32-E72D297353CC}">
              <c16:uniqueId val="{00000000-A7C3-4E2F-8397-138BD2EC82BF}"/>
            </c:ext>
          </c:extLst>
        </c:ser>
        <c:dLbls>
          <c:showLegendKey val="0"/>
          <c:showVal val="0"/>
          <c:showCatName val="0"/>
          <c:showSerName val="0"/>
          <c:showPercent val="0"/>
          <c:showBubbleSize val="0"/>
        </c:dLbls>
        <c:gapWidth val="150"/>
        <c:axId val="327812040"/>
        <c:axId val="3278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75.540000000000006</c:v>
                </c:pt>
                <c:pt idx="4">
                  <c:v>80.58</c:v>
                </c:pt>
              </c:numCache>
            </c:numRef>
          </c:val>
          <c:smooth val="0"/>
          <c:extLst xmlns:c16r2="http://schemas.microsoft.com/office/drawing/2015/06/chart">
            <c:ext xmlns:c16="http://schemas.microsoft.com/office/drawing/2014/chart" uri="{C3380CC4-5D6E-409C-BE32-E72D297353CC}">
              <c16:uniqueId val="{00000001-A7C3-4E2F-8397-138BD2EC82BF}"/>
            </c:ext>
          </c:extLst>
        </c:ser>
        <c:dLbls>
          <c:showLegendKey val="0"/>
          <c:showVal val="0"/>
          <c:showCatName val="0"/>
          <c:showSerName val="0"/>
          <c:showPercent val="0"/>
          <c:showBubbleSize val="0"/>
        </c:dLbls>
        <c:marker val="1"/>
        <c:smooth val="0"/>
        <c:axId val="327812040"/>
        <c:axId val="327812432"/>
      </c:lineChart>
      <c:dateAx>
        <c:axId val="327812040"/>
        <c:scaling>
          <c:orientation val="minMax"/>
        </c:scaling>
        <c:delete val="1"/>
        <c:axPos val="b"/>
        <c:numFmt formatCode="ge" sourceLinked="1"/>
        <c:majorTickMark val="none"/>
        <c:minorTickMark val="none"/>
        <c:tickLblPos val="none"/>
        <c:crossAx val="327812432"/>
        <c:crosses val="autoZero"/>
        <c:auto val="1"/>
        <c:lblOffset val="100"/>
        <c:baseTimeUnit val="years"/>
      </c:dateAx>
      <c:valAx>
        <c:axId val="3278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1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265.45999999999998</c:v>
                </c:pt>
                <c:pt idx="4">
                  <c:v>154.66999999999999</c:v>
                </c:pt>
              </c:numCache>
            </c:numRef>
          </c:val>
          <c:extLst xmlns:c16r2="http://schemas.microsoft.com/office/drawing/2015/06/chart">
            <c:ext xmlns:c16="http://schemas.microsoft.com/office/drawing/2014/chart" uri="{C3380CC4-5D6E-409C-BE32-E72D297353CC}">
              <c16:uniqueId val="{00000000-2567-4C60-8FFF-38A0F98BD734}"/>
            </c:ext>
          </c:extLst>
        </c:ser>
        <c:dLbls>
          <c:showLegendKey val="0"/>
          <c:showVal val="0"/>
          <c:showCatName val="0"/>
          <c:showSerName val="0"/>
          <c:showPercent val="0"/>
          <c:showBubbleSize val="0"/>
        </c:dLbls>
        <c:gapWidth val="150"/>
        <c:axId val="395439968"/>
        <c:axId val="32839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207.96</c:v>
                </c:pt>
                <c:pt idx="4">
                  <c:v>216.21</c:v>
                </c:pt>
              </c:numCache>
            </c:numRef>
          </c:val>
          <c:smooth val="0"/>
          <c:extLst xmlns:c16r2="http://schemas.microsoft.com/office/drawing/2015/06/chart">
            <c:ext xmlns:c16="http://schemas.microsoft.com/office/drawing/2014/chart" uri="{C3380CC4-5D6E-409C-BE32-E72D297353CC}">
              <c16:uniqueId val="{00000001-2567-4C60-8FFF-38A0F98BD734}"/>
            </c:ext>
          </c:extLst>
        </c:ser>
        <c:dLbls>
          <c:showLegendKey val="0"/>
          <c:showVal val="0"/>
          <c:showCatName val="0"/>
          <c:showSerName val="0"/>
          <c:showPercent val="0"/>
          <c:showBubbleSize val="0"/>
        </c:dLbls>
        <c:marker val="1"/>
        <c:smooth val="0"/>
        <c:axId val="395439968"/>
        <c:axId val="328399816"/>
      </c:lineChart>
      <c:dateAx>
        <c:axId val="395439968"/>
        <c:scaling>
          <c:orientation val="minMax"/>
        </c:scaling>
        <c:delete val="1"/>
        <c:axPos val="b"/>
        <c:numFmt formatCode="ge" sourceLinked="1"/>
        <c:majorTickMark val="none"/>
        <c:minorTickMark val="none"/>
        <c:tickLblPos val="none"/>
        <c:crossAx val="328399816"/>
        <c:crosses val="autoZero"/>
        <c:auto val="1"/>
        <c:lblOffset val="100"/>
        <c:baseTimeUnit val="years"/>
      </c:dateAx>
      <c:valAx>
        <c:axId val="32839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7" zoomScaleNormal="100" workbookViewId="0">
      <selection activeCell="BQ84" sqref="BQ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中新川広域行政事務組合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52.16</v>
      </c>
      <c r="J10" s="45"/>
      <c r="K10" s="45"/>
      <c r="L10" s="45"/>
      <c r="M10" s="45"/>
      <c r="N10" s="45"/>
      <c r="O10" s="45"/>
      <c r="P10" s="45">
        <f>データ!P6</f>
        <v>54</v>
      </c>
      <c r="Q10" s="45"/>
      <c r="R10" s="45"/>
      <c r="S10" s="45"/>
      <c r="T10" s="45"/>
      <c r="U10" s="45"/>
      <c r="V10" s="45"/>
      <c r="W10" s="45">
        <f>データ!Q6</f>
        <v>80.540000000000006</v>
      </c>
      <c r="X10" s="45"/>
      <c r="Y10" s="45"/>
      <c r="Z10" s="45"/>
      <c r="AA10" s="45"/>
      <c r="AB10" s="45"/>
      <c r="AC10" s="45"/>
      <c r="AD10" s="50">
        <f>データ!R6</f>
        <v>3240</v>
      </c>
      <c r="AE10" s="50"/>
      <c r="AF10" s="50"/>
      <c r="AG10" s="50"/>
      <c r="AH10" s="50"/>
      <c r="AI10" s="50"/>
      <c r="AJ10" s="50"/>
      <c r="AK10" s="2"/>
      <c r="AL10" s="50">
        <f>データ!V6</f>
        <v>27109</v>
      </c>
      <c r="AM10" s="50"/>
      <c r="AN10" s="50"/>
      <c r="AO10" s="50"/>
      <c r="AP10" s="50"/>
      <c r="AQ10" s="50"/>
      <c r="AR10" s="50"/>
      <c r="AS10" s="50"/>
      <c r="AT10" s="45">
        <f>データ!W6</f>
        <v>10.91</v>
      </c>
      <c r="AU10" s="45"/>
      <c r="AV10" s="45"/>
      <c r="AW10" s="45"/>
      <c r="AX10" s="45"/>
      <c r="AY10" s="45"/>
      <c r="AZ10" s="45"/>
      <c r="BA10" s="45"/>
      <c r="BB10" s="45">
        <f>データ!X6</f>
        <v>2484.7800000000002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Pjp4FRMkOQTlthnzvJv0XO52BDQcOCay78rdu6SjSrHh3MHwiQy8uVxwgmgx+bQ4EqE+jL7yRSTMyJtCfGNrcg==" saltValue="DMt7+43zQRkTHCPZbCVBw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169048</v>
      </c>
      <c r="D6" s="33">
        <f t="shared" si="3"/>
        <v>46</v>
      </c>
      <c r="E6" s="33">
        <f t="shared" si="3"/>
        <v>17</v>
      </c>
      <c r="F6" s="33">
        <f t="shared" si="3"/>
        <v>1</v>
      </c>
      <c r="G6" s="33">
        <f t="shared" si="3"/>
        <v>0</v>
      </c>
      <c r="H6" s="33" t="str">
        <f t="shared" si="3"/>
        <v>富山県　中新川広域行政事務組合</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52.16</v>
      </c>
      <c r="P6" s="34">
        <f t="shared" si="3"/>
        <v>54</v>
      </c>
      <c r="Q6" s="34">
        <f t="shared" si="3"/>
        <v>80.540000000000006</v>
      </c>
      <c r="R6" s="34">
        <f t="shared" si="3"/>
        <v>3240</v>
      </c>
      <c r="S6" s="34" t="str">
        <f t="shared" si="3"/>
        <v>-</v>
      </c>
      <c r="T6" s="34" t="str">
        <f t="shared" si="3"/>
        <v>-</v>
      </c>
      <c r="U6" s="34" t="str">
        <f t="shared" si="3"/>
        <v>-</v>
      </c>
      <c r="V6" s="34">
        <f t="shared" si="3"/>
        <v>27109</v>
      </c>
      <c r="W6" s="34">
        <f t="shared" si="3"/>
        <v>10.91</v>
      </c>
      <c r="X6" s="34">
        <f t="shared" si="3"/>
        <v>2484.7800000000002</v>
      </c>
      <c r="Y6" s="35" t="str">
        <f>IF(Y7="",NA(),Y7)</f>
        <v>-</v>
      </c>
      <c r="Z6" s="35" t="str">
        <f t="shared" ref="Z6:AH6" si="4">IF(Z7="",NA(),Z7)</f>
        <v>-</v>
      </c>
      <c r="AA6" s="35" t="str">
        <f t="shared" si="4"/>
        <v>-</v>
      </c>
      <c r="AB6" s="35">
        <f t="shared" si="4"/>
        <v>98.24</v>
      </c>
      <c r="AC6" s="35">
        <f t="shared" si="4"/>
        <v>99.45</v>
      </c>
      <c r="AD6" s="35" t="str">
        <f t="shared" si="4"/>
        <v>-</v>
      </c>
      <c r="AE6" s="35" t="str">
        <f t="shared" si="4"/>
        <v>-</v>
      </c>
      <c r="AF6" s="35" t="str">
        <f t="shared" si="4"/>
        <v>-</v>
      </c>
      <c r="AG6" s="35">
        <f t="shared" si="4"/>
        <v>106.85</v>
      </c>
      <c r="AH6" s="35">
        <f t="shared" si="4"/>
        <v>106.7</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92.92</v>
      </c>
      <c r="AS6" s="35">
        <f t="shared" si="5"/>
        <v>26.14</v>
      </c>
      <c r="AT6" s="34" t="str">
        <f>IF(AT7="","",IF(AT7="-","【-】","【"&amp;SUBSTITUTE(TEXT(AT7,"#,##0.00"),"-","△")&amp;"】"))</f>
        <v>【4.27】</v>
      </c>
      <c r="AU6" s="35" t="str">
        <f>IF(AU7="",NA(),AU7)</f>
        <v>-</v>
      </c>
      <c r="AV6" s="35" t="str">
        <f t="shared" ref="AV6:BD6" si="6">IF(AV7="",NA(),AV7)</f>
        <v>-</v>
      </c>
      <c r="AW6" s="35" t="str">
        <f t="shared" si="6"/>
        <v>-</v>
      </c>
      <c r="AX6" s="35">
        <f t="shared" si="6"/>
        <v>27.1</v>
      </c>
      <c r="AY6" s="35">
        <f t="shared" si="6"/>
        <v>31.18</v>
      </c>
      <c r="AZ6" s="35" t="str">
        <f t="shared" si="6"/>
        <v>-</v>
      </c>
      <c r="BA6" s="35" t="str">
        <f t="shared" si="6"/>
        <v>-</v>
      </c>
      <c r="BB6" s="35" t="str">
        <f t="shared" si="6"/>
        <v>-</v>
      </c>
      <c r="BC6" s="35">
        <f t="shared" si="6"/>
        <v>50.66</v>
      </c>
      <c r="BD6" s="35">
        <f t="shared" si="6"/>
        <v>68.290000000000006</v>
      </c>
      <c r="BE6" s="34" t="str">
        <f>IF(BE7="","",IF(BE7="-","【-】","【"&amp;SUBSTITUTE(TEXT(BE7,"#,##0.00"),"-","△")&amp;"】"))</f>
        <v>【66.41】</v>
      </c>
      <c r="BF6" s="35" t="str">
        <f>IF(BF7="",NA(),BF7)</f>
        <v>-</v>
      </c>
      <c r="BG6" s="35" t="str">
        <f t="shared" ref="BG6:BO6" si="7">IF(BG7="",NA(),BG7)</f>
        <v>-</v>
      </c>
      <c r="BH6" s="35" t="str">
        <f t="shared" si="7"/>
        <v>-</v>
      </c>
      <c r="BI6" s="35">
        <f t="shared" si="7"/>
        <v>2288.4699999999998</v>
      </c>
      <c r="BJ6" s="35">
        <f t="shared" si="7"/>
        <v>2179.77</v>
      </c>
      <c r="BK6" s="35" t="str">
        <f t="shared" si="7"/>
        <v>-</v>
      </c>
      <c r="BL6" s="35" t="str">
        <f t="shared" si="7"/>
        <v>-</v>
      </c>
      <c r="BM6" s="35" t="str">
        <f t="shared" si="7"/>
        <v>-</v>
      </c>
      <c r="BN6" s="35">
        <f t="shared" si="7"/>
        <v>1111.31</v>
      </c>
      <c r="BO6" s="35">
        <f t="shared" si="7"/>
        <v>1124.26</v>
      </c>
      <c r="BP6" s="34" t="str">
        <f>IF(BP7="","",IF(BP7="-","【-】","【"&amp;SUBSTITUTE(TEXT(BP7,"#,##0.00"),"-","△")&amp;"】"))</f>
        <v>【707.33】</v>
      </c>
      <c r="BQ6" s="35" t="str">
        <f>IF(BQ7="",NA(),BQ7)</f>
        <v>-</v>
      </c>
      <c r="BR6" s="35" t="str">
        <f t="shared" ref="BR6:BZ6" si="8">IF(BR7="",NA(),BR7)</f>
        <v>-</v>
      </c>
      <c r="BS6" s="35" t="str">
        <f t="shared" si="8"/>
        <v>-</v>
      </c>
      <c r="BT6" s="35">
        <f t="shared" si="8"/>
        <v>58.33</v>
      </c>
      <c r="BU6" s="35">
        <f t="shared" si="8"/>
        <v>100</v>
      </c>
      <c r="BV6" s="35" t="str">
        <f t="shared" si="8"/>
        <v>-</v>
      </c>
      <c r="BW6" s="35" t="str">
        <f t="shared" si="8"/>
        <v>-</v>
      </c>
      <c r="BX6" s="35" t="str">
        <f t="shared" si="8"/>
        <v>-</v>
      </c>
      <c r="BY6" s="35">
        <f t="shared" si="8"/>
        <v>75.540000000000006</v>
      </c>
      <c r="BZ6" s="35">
        <f t="shared" si="8"/>
        <v>80.58</v>
      </c>
      <c r="CA6" s="34" t="str">
        <f>IF(CA7="","",IF(CA7="-","【-】","【"&amp;SUBSTITUTE(TEXT(CA7,"#,##0.00"),"-","△")&amp;"】"))</f>
        <v>【101.26】</v>
      </c>
      <c r="CB6" s="35" t="str">
        <f>IF(CB7="",NA(),CB7)</f>
        <v>-</v>
      </c>
      <c r="CC6" s="35" t="str">
        <f t="shared" ref="CC6:CK6" si="9">IF(CC7="",NA(),CC7)</f>
        <v>-</v>
      </c>
      <c r="CD6" s="35" t="str">
        <f t="shared" si="9"/>
        <v>-</v>
      </c>
      <c r="CE6" s="35">
        <f t="shared" si="9"/>
        <v>265.45999999999998</v>
      </c>
      <c r="CF6" s="35">
        <f t="shared" si="9"/>
        <v>154.66999999999999</v>
      </c>
      <c r="CG6" s="35" t="str">
        <f t="shared" si="9"/>
        <v>-</v>
      </c>
      <c r="CH6" s="35" t="str">
        <f t="shared" si="9"/>
        <v>-</v>
      </c>
      <c r="CI6" s="35" t="str">
        <f t="shared" si="9"/>
        <v>-</v>
      </c>
      <c r="CJ6" s="35">
        <f t="shared" si="9"/>
        <v>207.96</v>
      </c>
      <c r="CK6" s="35">
        <f t="shared" si="9"/>
        <v>216.21</v>
      </c>
      <c r="CL6" s="34" t="str">
        <f>IF(CL7="","",IF(CL7="-","【-】","【"&amp;SUBSTITUTE(TEXT(CL7,"#,##0.00"),"-","△")&amp;"】"))</f>
        <v>【136.39】</v>
      </c>
      <c r="CM6" s="35" t="str">
        <f>IF(CM7="",NA(),CM7)</f>
        <v>-</v>
      </c>
      <c r="CN6" s="35" t="str">
        <f t="shared" ref="CN6:CV6" si="10">IF(CN7="",NA(),CN7)</f>
        <v>-</v>
      </c>
      <c r="CO6" s="35" t="str">
        <f t="shared" si="10"/>
        <v>-</v>
      </c>
      <c r="CP6" s="35">
        <f t="shared" si="10"/>
        <v>67.680000000000007</v>
      </c>
      <c r="CQ6" s="35">
        <f t="shared" si="10"/>
        <v>55.84</v>
      </c>
      <c r="CR6" s="35" t="str">
        <f t="shared" si="10"/>
        <v>-</v>
      </c>
      <c r="CS6" s="35" t="str">
        <f t="shared" si="10"/>
        <v>-</v>
      </c>
      <c r="CT6" s="35" t="str">
        <f t="shared" si="10"/>
        <v>-</v>
      </c>
      <c r="CU6" s="35">
        <f t="shared" si="10"/>
        <v>53.51</v>
      </c>
      <c r="CV6" s="35">
        <f t="shared" si="10"/>
        <v>50.24</v>
      </c>
      <c r="CW6" s="34" t="str">
        <f>IF(CW7="","",IF(CW7="-","【-】","【"&amp;SUBSTITUTE(TEXT(CW7,"#,##0.00"),"-","△")&amp;"】"))</f>
        <v>【60.13】</v>
      </c>
      <c r="CX6" s="35" t="str">
        <f>IF(CX7="",NA(),CX7)</f>
        <v>-</v>
      </c>
      <c r="CY6" s="35" t="str">
        <f t="shared" ref="CY6:DG6" si="11">IF(CY7="",NA(),CY7)</f>
        <v>-</v>
      </c>
      <c r="CZ6" s="35" t="str">
        <f t="shared" si="11"/>
        <v>-</v>
      </c>
      <c r="DA6" s="35">
        <f t="shared" si="11"/>
        <v>88.33</v>
      </c>
      <c r="DB6" s="35">
        <f t="shared" si="11"/>
        <v>89.11</v>
      </c>
      <c r="DC6" s="35" t="str">
        <f t="shared" si="11"/>
        <v>-</v>
      </c>
      <c r="DD6" s="35" t="str">
        <f t="shared" si="11"/>
        <v>-</v>
      </c>
      <c r="DE6" s="35" t="str">
        <f t="shared" si="11"/>
        <v>-</v>
      </c>
      <c r="DF6" s="35">
        <f t="shared" si="11"/>
        <v>83.91</v>
      </c>
      <c r="DG6" s="35">
        <f t="shared" si="11"/>
        <v>84.17</v>
      </c>
      <c r="DH6" s="34" t="str">
        <f>IF(DH7="","",IF(DH7="-","【-】","【"&amp;SUBSTITUTE(TEXT(DH7,"#,##0.00"),"-","△")&amp;"】"))</f>
        <v>【95.06】</v>
      </c>
      <c r="DI6" s="35" t="str">
        <f>IF(DI7="",NA(),DI7)</f>
        <v>-</v>
      </c>
      <c r="DJ6" s="35" t="str">
        <f t="shared" ref="DJ6:DR6" si="12">IF(DJ7="",NA(),DJ7)</f>
        <v>-</v>
      </c>
      <c r="DK6" s="35" t="str">
        <f t="shared" si="12"/>
        <v>-</v>
      </c>
      <c r="DL6" s="35">
        <f t="shared" si="12"/>
        <v>3.48</v>
      </c>
      <c r="DM6" s="35">
        <f t="shared" si="12"/>
        <v>6.59</v>
      </c>
      <c r="DN6" s="35" t="str">
        <f t="shared" si="12"/>
        <v>-</v>
      </c>
      <c r="DO6" s="35" t="str">
        <f t="shared" si="12"/>
        <v>-</v>
      </c>
      <c r="DP6" s="35" t="str">
        <f t="shared" si="12"/>
        <v>-</v>
      </c>
      <c r="DQ6" s="35">
        <f t="shared" si="12"/>
        <v>21.09</v>
      </c>
      <c r="DR6" s="35">
        <f t="shared" si="12"/>
        <v>26.81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0.13</v>
      </c>
      <c r="EO6" s="34" t="str">
        <f>IF(EO7="","",IF(EO7="-","【-】","【"&amp;SUBSTITUTE(TEXT(EO7,"#,##0.00"),"-","△")&amp;"】"))</f>
        <v>【0.23】</v>
      </c>
    </row>
    <row r="7" spans="1:148" s="36" customFormat="1" x14ac:dyDescent="0.15">
      <c r="A7" s="28"/>
      <c r="B7" s="37">
        <v>2017</v>
      </c>
      <c r="C7" s="37">
        <v>169048</v>
      </c>
      <c r="D7" s="37">
        <v>46</v>
      </c>
      <c r="E7" s="37">
        <v>17</v>
      </c>
      <c r="F7" s="37">
        <v>1</v>
      </c>
      <c r="G7" s="37">
        <v>0</v>
      </c>
      <c r="H7" s="37" t="s">
        <v>108</v>
      </c>
      <c r="I7" s="37" t="s">
        <v>109</v>
      </c>
      <c r="J7" s="37" t="s">
        <v>110</v>
      </c>
      <c r="K7" s="37" t="s">
        <v>111</v>
      </c>
      <c r="L7" s="37" t="s">
        <v>112</v>
      </c>
      <c r="M7" s="37" t="s">
        <v>113</v>
      </c>
      <c r="N7" s="38" t="s">
        <v>114</v>
      </c>
      <c r="O7" s="38">
        <v>52.16</v>
      </c>
      <c r="P7" s="38">
        <v>54</v>
      </c>
      <c r="Q7" s="38">
        <v>80.540000000000006</v>
      </c>
      <c r="R7" s="38">
        <v>3240</v>
      </c>
      <c r="S7" s="38" t="s">
        <v>114</v>
      </c>
      <c r="T7" s="38" t="s">
        <v>114</v>
      </c>
      <c r="U7" s="38" t="s">
        <v>114</v>
      </c>
      <c r="V7" s="38">
        <v>27109</v>
      </c>
      <c r="W7" s="38">
        <v>10.91</v>
      </c>
      <c r="X7" s="38">
        <v>2484.7800000000002</v>
      </c>
      <c r="Y7" s="38" t="s">
        <v>114</v>
      </c>
      <c r="Z7" s="38" t="s">
        <v>114</v>
      </c>
      <c r="AA7" s="38" t="s">
        <v>114</v>
      </c>
      <c r="AB7" s="38">
        <v>98.24</v>
      </c>
      <c r="AC7" s="38">
        <v>99.45</v>
      </c>
      <c r="AD7" s="38" t="s">
        <v>114</v>
      </c>
      <c r="AE7" s="38" t="s">
        <v>114</v>
      </c>
      <c r="AF7" s="38" t="s">
        <v>114</v>
      </c>
      <c r="AG7" s="38">
        <v>106.85</v>
      </c>
      <c r="AH7" s="38">
        <v>106.7</v>
      </c>
      <c r="AI7" s="38">
        <v>108.8</v>
      </c>
      <c r="AJ7" s="38" t="s">
        <v>114</v>
      </c>
      <c r="AK7" s="38" t="s">
        <v>114</v>
      </c>
      <c r="AL7" s="38" t="s">
        <v>114</v>
      </c>
      <c r="AM7" s="38">
        <v>0</v>
      </c>
      <c r="AN7" s="38">
        <v>0</v>
      </c>
      <c r="AO7" s="38" t="s">
        <v>114</v>
      </c>
      <c r="AP7" s="38" t="s">
        <v>114</v>
      </c>
      <c r="AQ7" s="38" t="s">
        <v>114</v>
      </c>
      <c r="AR7" s="38">
        <v>92.92</v>
      </c>
      <c r="AS7" s="38">
        <v>26.14</v>
      </c>
      <c r="AT7" s="38">
        <v>4.2699999999999996</v>
      </c>
      <c r="AU7" s="38" t="s">
        <v>114</v>
      </c>
      <c r="AV7" s="38" t="s">
        <v>114</v>
      </c>
      <c r="AW7" s="38" t="s">
        <v>114</v>
      </c>
      <c r="AX7" s="38">
        <v>27.1</v>
      </c>
      <c r="AY7" s="38">
        <v>31.18</v>
      </c>
      <c r="AZ7" s="38" t="s">
        <v>114</v>
      </c>
      <c r="BA7" s="38" t="s">
        <v>114</v>
      </c>
      <c r="BB7" s="38" t="s">
        <v>114</v>
      </c>
      <c r="BC7" s="38">
        <v>50.66</v>
      </c>
      <c r="BD7" s="38">
        <v>68.290000000000006</v>
      </c>
      <c r="BE7" s="38">
        <v>66.41</v>
      </c>
      <c r="BF7" s="38" t="s">
        <v>114</v>
      </c>
      <c r="BG7" s="38" t="s">
        <v>114</v>
      </c>
      <c r="BH7" s="38" t="s">
        <v>114</v>
      </c>
      <c r="BI7" s="38">
        <v>2288.4699999999998</v>
      </c>
      <c r="BJ7" s="38">
        <v>2179.77</v>
      </c>
      <c r="BK7" s="38" t="s">
        <v>114</v>
      </c>
      <c r="BL7" s="38" t="s">
        <v>114</v>
      </c>
      <c r="BM7" s="38" t="s">
        <v>114</v>
      </c>
      <c r="BN7" s="38">
        <v>1111.31</v>
      </c>
      <c r="BO7" s="38">
        <v>1124.26</v>
      </c>
      <c r="BP7" s="38">
        <v>707.33</v>
      </c>
      <c r="BQ7" s="38" t="s">
        <v>114</v>
      </c>
      <c r="BR7" s="38" t="s">
        <v>114</v>
      </c>
      <c r="BS7" s="38" t="s">
        <v>114</v>
      </c>
      <c r="BT7" s="38">
        <v>58.33</v>
      </c>
      <c r="BU7" s="38">
        <v>100</v>
      </c>
      <c r="BV7" s="38" t="s">
        <v>114</v>
      </c>
      <c r="BW7" s="38" t="s">
        <v>114</v>
      </c>
      <c r="BX7" s="38" t="s">
        <v>114</v>
      </c>
      <c r="BY7" s="38">
        <v>75.540000000000006</v>
      </c>
      <c r="BZ7" s="38">
        <v>80.58</v>
      </c>
      <c r="CA7" s="38">
        <v>101.26</v>
      </c>
      <c r="CB7" s="38" t="s">
        <v>114</v>
      </c>
      <c r="CC7" s="38" t="s">
        <v>114</v>
      </c>
      <c r="CD7" s="38" t="s">
        <v>114</v>
      </c>
      <c r="CE7" s="38">
        <v>265.45999999999998</v>
      </c>
      <c r="CF7" s="38">
        <v>154.66999999999999</v>
      </c>
      <c r="CG7" s="38" t="s">
        <v>114</v>
      </c>
      <c r="CH7" s="38" t="s">
        <v>114</v>
      </c>
      <c r="CI7" s="38" t="s">
        <v>114</v>
      </c>
      <c r="CJ7" s="38">
        <v>207.96</v>
      </c>
      <c r="CK7" s="38">
        <v>216.21</v>
      </c>
      <c r="CL7" s="38">
        <v>136.38999999999999</v>
      </c>
      <c r="CM7" s="38" t="s">
        <v>114</v>
      </c>
      <c r="CN7" s="38" t="s">
        <v>114</v>
      </c>
      <c r="CO7" s="38" t="s">
        <v>114</v>
      </c>
      <c r="CP7" s="38">
        <v>67.680000000000007</v>
      </c>
      <c r="CQ7" s="38">
        <v>55.84</v>
      </c>
      <c r="CR7" s="38" t="s">
        <v>114</v>
      </c>
      <c r="CS7" s="38" t="s">
        <v>114</v>
      </c>
      <c r="CT7" s="38" t="s">
        <v>114</v>
      </c>
      <c r="CU7" s="38">
        <v>53.51</v>
      </c>
      <c r="CV7" s="38">
        <v>50.24</v>
      </c>
      <c r="CW7" s="38">
        <v>60.13</v>
      </c>
      <c r="CX7" s="38" t="s">
        <v>114</v>
      </c>
      <c r="CY7" s="38" t="s">
        <v>114</v>
      </c>
      <c r="CZ7" s="38" t="s">
        <v>114</v>
      </c>
      <c r="DA7" s="38">
        <v>88.33</v>
      </c>
      <c r="DB7" s="38">
        <v>89.11</v>
      </c>
      <c r="DC7" s="38" t="s">
        <v>114</v>
      </c>
      <c r="DD7" s="38" t="s">
        <v>114</v>
      </c>
      <c r="DE7" s="38" t="s">
        <v>114</v>
      </c>
      <c r="DF7" s="38">
        <v>83.91</v>
      </c>
      <c r="DG7" s="38">
        <v>84.17</v>
      </c>
      <c r="DH7" s="38">
        <v>95.06</v>
      </c>
      <c r="DI7" s="38" t="s">
        <v>114</v>
      </c>
      <c r="DJ7" s="38" t="s">
        <v>114</v>
      </c>
      <c r="DK7" s="38" t="s">
        <v>114</v>
      </c>
      <c r="DL7" s="38">
        <v>3.48</v>
      </c>
      <c r="DM7" s="38">
        <v>6.59</v>
      </c>
      <c r="DN7" s="38" t="s">
        <v>114</v>
      </c>
      <c r="DO7" s="38" t="s">
        <v>114</v>
      </c>
      <c r="DP7" s="38" t="s">
        <v>114</v>
      </c>
      <c r="DQ7" s="38">
        <v>21.09</v>
      </c>
      <c r="DR7" s="38">
        <v>26.81</v>
      </c>
      <c r="DS7" s="38">
        <v>38.130000000000003</v>
      </c>
      <c r="DT7" s="38" t="s">
        <v>114</v>
      </c>
      <c r="DU7" s="38" t="s">
        <v>114</v>
      </c>
      <c r="DV7" s="38" t="s">
        <v>114</v>
      </c>
      <c r="DW7" s="38">
        <v>0</v>
      </c>
      <c r="DX7" s="38">
        <v>0</v>
      </c>
      <c r="DY7" s="38" t="s">
        <v>114</v>
      </c>
      <c r="DZ7" s="38" t="s">
        <v>114</v>
      </c>
      <c r="EA7" s="38" t="s">
        <v>114</v>
      </c>
      <c r="EB7" s="38">
        <v>0</v>
      </c>
      <c r="EC7" s="38">
        <v>0</v>
      </c>
      <c r="ED7" s="38">
        <v>5.37</v>
      </c>
      <c r="EE7" s="38" t="s">
        <v>114</v>
      </c>
      <c r="EF7" s="38" t="s">
        <v>114</v>
      </c>
      <c r="EG7" s="38" t="s">
        <v>114</v>
      </c>
      <c r="EH7" s="38">
        <v>0</v>
      </c>
      <c r="EI7" s="38">
        <v>0</v>
      </c>
      <c r="EJ7" s="38" t="s">
        <v>114</v>
      </c>
      <c r="EK7" s="38" t="s">
        <v>114</v>
      </c>
      <c r="EL7" s="38" t="s">
        <v>114</v>
      </c>
      <c r="EM7" s="38">
        <v>0.15</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