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yama-city.local\40上下水道局\4004水道経営\s1\_s2（移行）\☆公共下水道事業会計\◎決算統計\平成３０年度\20200120公営企業に係る経営比較分析表（平成30年度決算）の分析等について\03回答\下水道（法適用）\"/>
    </mc:Choice>
  </mc:AlternateContent>
  <workbookProtection workbookAlgorithmName="SHA-512" workbookHashValue="Sm0C/L5lCYZT32bcettbQjH5fPwYSuY9WMgvaosye88dl7sy4T0e9CmrUiCTF+x4eRoMcJcNQr7hLey9M08DSQ==" workbookSaltValue="xTs4U/De67iydAaQzcWQj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<sst xmlns="http://schemas.openxmlformats.org/spreadsheetml/2006/main" count="223" uniqueCount="110">
  <si>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</si>
  <si>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</si>
  <si>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</si>
  <si>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</si>
  <si>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</si>
  <si>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</si>
  <si>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</si>
  <si>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</si>
  <si>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</si>
  <si>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</si>
  <si>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</si>
  <si>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</si>
  <si>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</si>
  <si>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</si>
  <si>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</si>
  <si>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</si>
  <si>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</si>
  <si>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</si>
  <si>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</si>
  <si>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</si>
  <si>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</si>
  <si>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</si>
  <si>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</si>
  <si>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</si>
  <si>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</si>
  <si>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</si>
  <si>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</si>
  <si>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</si>
  <si>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</si>
  <si>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</si>
  <si>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</si>
  <si>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</si>
  <si>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</si>
  <si>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</si>
  <si>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</si>
  <si>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</si>
  <si>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</si>
  <si>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</si>
  <si>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</si>
  <si>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</si>
  <si>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</si>
  <si>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</si>
  <si>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</si>
  <si>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</si>
  <si>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</si>
  <si>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</si>
  <si>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</si>
  <si>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</si>
  <si>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</si>
  <si>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</si>
  <si>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</si>
  <si>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</si>
  <si>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</si>
  <si>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</si>
  <si>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</si>
  <si>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</si>
  <si>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</si>
  <si>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</si>
  <si>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</si>
  <si>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</si>
  <si>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</si>
  <si>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</si>
  <si>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</si>
  <si>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</si>
  <si>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</si>
  <si>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</si>
  <si>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</si>
  <si>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</si>
  <si>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</si>
  <si>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</si>
  <si>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</si>
  <si>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</si>
  <si>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</si>
  <si>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</si>
  <si>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</si>
  <si>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</si>
  <si>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</si>
  <si>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</si>
  <si>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</si>
  <si>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</si>
  <si>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</si>
  <si>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</si>
  <si>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</si>
  <si>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</si>
  <si>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</si>
  <si>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</si>
  <si>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</si>
  <si>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</si>
  <si>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</si>
  <si>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</si>
  <si>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</si>
  <si>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</si>
  <si>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</si>
  <si>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</si>
  <si>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</si>
  <si>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</si>
  <si>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</si>
  <si>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</si>
  <si>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</si>
  <si>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</si>
  <si>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</si>
  <si>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</si>
  <si>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</si>
  <si>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</si>
  <si>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</si>
  <si>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</si>
  <si>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</si>
  <si>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phoneticPr fontId="4"/>
  </si>
  <si>
    <t>・短期的な支払い能力を示す流動比率の数値が低い状況にありますが、企業債の償還が進むことで今後改善が見込まれ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44" eb="46">
      <t>コンゴ</t>
    </rPh>
    <rPh sb="46" eb="48">
      <t>カイゼン</t>
    </rPh>
    <rPh sb="49" eb="51">
      <t>ミコ</t>
    </rPh>
    <phoneticPr fontId="4"/>
  </si>
  <si>
    <t>・経常収支比率は、年によって増減はありますが、経常収支が黒字を示す100％以上を維持しています。これは、収入の面では、主要な財源である下水道収益（使用料収入）が横ばいで推移している一方で、費用の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の償還がピークの時期を迎えているためであり、今後、償還が進むにつれて改善していくものと見込んでいます。
・企業債残高対事業規模比率は、企業債の償還を着実に進めているため、類似団体と比べ低い値となっています。今後も引き続き減少していくものと見込んでいます。
・決算状況調査において分流式下水道等に要する経費の計上方法が変更になったことにより、H29から経費回収率は減少し、汚水処理原価は増加していますが、H30はともに前年とほぼ同程度で推移しています。
・施設利用率は、H29から晴天時平均処理水量の見直しをしたため増加しています。
・水洗化率は、下水道未接続世帯への啓発活動を継続して取り組み普及促進を図っていることから、接続世帯数の増加とともに年々高くなっています。
※経費回収率については、平成30年度に実施した富山市における浄化センターの今後の運営の在り方について検討した業務委託の財源に国庫補助金を充当しているため100％を下回っていますが、当該事業分を除けば汚水処理に要する費用は使用料収入で賄われているため経費回収率は100％となります。</t>
    <rPh sb="9" eb="10">
      <t>ネン</t>
    </rPh>
    <rPh sb="14" eb="16">
      <t>ゾウゲン</t>
    </rPh>
    <rPh sb="119" eb="121">
      <t>マイトシ</t>
    </rPh>
    <rPh sb="326" eb="328">
      <t>ケッサン</t>
    </rPh>
    <rPh sb="328" eb="330">
      <t>ジョウキョウ</t>
    </rPh>
    <rPh sb="330" eb="332">
      <t>チョウサ</t>
    </rPh>
    <rPh sb="336" eb="338">
      <t>ブンリュウ</t>
    </rPh>
    <rPh sb="338" eb="339">
      <t>シキ</t>
    </rPh>
    <rPh sb="339" eb="342">
      <t>ゲスイドウ</t>
    </rPh>
    <rPh sb="342" eb="343">
      <t>トウ</t>
    </rPh>
    <rPh sb="344" eb="345">
      <t>ヨウ</t>
    </rPh>
    <rPh sb="347" eb="349">
      <t>ケイヒ</t>
    </rPh>
    <rPh sb="350" eb="352">
      <t>ケイジョウ</t>
    </rPh>
    <rPh sb="352" eb="354">
      <t>ホウホウ</t>
    </rPh>
    <rPh sb="355" eb="357">
      <t>ヘンコウ</t>
    </rPh>
    <rPh sb="372" eb="374">
      <t>ケイヒ</t>
    </rPh>
    <rPh sb="374" eb="376">
      <t>カイシュウ</t>
    </rPh>
    <rPh sb="376" eb="377">
      <t>リツ</t>
    </rPh>
    <rPh sb="378" eb="380">
      <t>ゲンショウ</t>
    </rPh>
    <rPh sb="382" eb="384">
      <t>オスイ</t>
    </rPh>
    <rPh sb="384" eb="386">
      <t>ショリ</t>
    </rPh>
    <rPh sb="386" eb="388">
      <t>ゲンカ</t>
    </rPh>
    <rPh sb="389" eb="391">
      <t>ゾウカ</t>
    </rPh>
    <rPh sb="405" eb="407">
      <t>ゼンネン</t>
    </rPh>
    <rPh sb="410" eb="413">
      <t>ドウテイド</t>
    </rPh>
    <rPh sb="414" eb="416">
      <t>スイイ</t>
    </rPh>
    <rPh sb="436" eb="438">
      <t>セイテン</t>
    </rPh>
    <rPh sb="438" eb="439">
      <t>ジ</t>
    </rPh>
    <rPh sb="439" eb="441">
      <t>ヘイキン</t>
    </rPh>
    <rPh sb="441" eb="443">
      <t>ショリ</t>
    </rPh>
    <rPh sb="443" eb="445">
      <t>スイリョウ</t>
    </rPh>
    <rPh sb="446" eb="448">
      <t>ミナオ</t>
    </rPh>
    <rPh sb="534" eb="536">
      <t>ケイヒ</t>
    </rPh>
    <rPh sb="536" eb="538">
      <t>カイシュウ</t>
    </rPh>
    <rPh sb="538" eb="539">
      <t>リツ</t>
    </rPh>
    <rPh sb="545" eb="547">
      <t>ヘイセイ</t>
    </rPh>
    <rPh sb="549" eb="551">
      <t>ネンド</t>
    </rPh>
    <rPh sb="552" eb="554">
      <t>ジッシ</t>
    </rPh>
    <rPh sb="556" eb="559">
      <t>トヤマシ</t>
    </rPh>
    <rPh sb="570" eb="572">
      <t>コンゴ</t>
    </rPh>
    <rPh sb="573" eb="575">
      <t>ウンエイ</t>
    </rPh>
    <rPh sb="576" eb="577">
      <t>ア</t>
    </rPh>
    <rPh sb="578" eb="579">
      <t>カタ</t>
    </rPh>
    <rPh sb="592" eb="594">
      <t>ザイゲン</t>
    </rPh>
    <rPh sb="595" eb="597">
      <t>コッコ</t>
    </rPh>
    <rPh sb="597" eb="599">
      <t>ホジョ</t>
    </rPh>
    <rPh sb="599" eb="600">
      <t>キン</t>
    </rPh>
    <rPh sb="601" eb="603">
      <t>ジュウトウ</t>
    </rPh>
    <rPh sb="614" eb="616">
      <t>シタマワ</t>
    </rPh>
    <rPh sb="623" eb="625">
      <t>トウガイ</t>
    </rPh>
    <rPh sb="625" eb="627">
      <t>ジギョウ</t>
    </rPh>
    <rPh sb="627" eb="628">
      <t>ブン</t>
    </rPh>
    <rPh sb="629" eb="630">
      <t>ノゾ</t>
    </rPh>
    <rPh sb="632" eb="634">
      <t>オスイ</t>
    </rPh>
    <rPh sb="634" eb="636">
      <t>ショリ</t>
    </rPh>
    <rPh sb="637" eb="638">
      <t>ヨウ</t>
    </rPh>
    <rPh sb="640" eb="642">
      <t>ヒヨウ</t>
    </rPh>
    <rPh sb="643" eb="646">
      <t>シヨウリョウ</t>
    </rPh>
    <rPh sb="646" eb="648">
      <t>シュウニュウ</t>
    </rPh>
    <rPh sb="649" eb="650">
      <t>マカナ</t>
    </rPh>
    <rPh sb="657" eb="659">
      <t>ケイヒ</t>
    </rPh>
    <rPh sb="659" eb="661">
      <t>カイシュウ</t>
    </rPh>
    <rPh sb="661" eb="66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</si>
</sst>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0.05</c:v>
                </c:pt>
                <c:pt idx="2">
                  <c:v>5.47</c:v>
                </c:pt>
                <c:pt idx="3">
                  <c:v>2.98</c:v>
                </c:pt>
                <c:pt idx="4">
                  <c:v>4.38</c:v>
                </c:pt>
              </c:numCache>
            </c:numRef>
          </c:val>
          <c:extLst xmlns:c16r2="http://schemas.microsoft.com/office/drawing/2015/06/chart">
            <c:ext xmlns:c16="http://schemas.microsoft.com/office/drawing/2014/chart" uri="{C3380CC4-5D6E-409C-BE32-E72D297353CC}">
              <c16:uniqueId val="{00000000-F8BE-4859-83A2-64F40921FEE2}"/>
            </c:ext>
          </c:extLst>
        </c:ser>
        <c:dLbls>
          <c:showLegendKey val="0"/>
          <c:showVal val="0"/>
          <c:showCatName val="0"/>
          <c:showSerName val="0"/>
          <c:showPercent val="0"/>
          <c:showBubbleSize val="0"/>
        </c:dLbls>
        <c:gapWidth val="150"/>
        <c:axId val="475776296"/>
        <c:axId val="4757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F8BE-4859-83A2-64F40921FEE2}"/>
            </c:ext>
          </c:extLst>
        </c:ser>
        <c:dLbls>
          <c:showLegendKey val="0"/>
          <c:showVal val="0"/>
          <c:showCatName val="0"/>
          <c:showSerName val="0"/>
          <c:showPercent val="0"/>
          <c:showBubbleSize val="0"/>
        </c:dLbls>
        <c:marker val="1"/>
        <c:smooth val="0"/>
        <c:axId val="475776296"/>
        <c:axId val="475779040"/>
      </c:lineChart>
      <c:dateAx>
        <c:axId val="475776296"/>
        <c:scaling>
          <c:orientation val="minMax"/>
        </c:scaling>
        <c:delete val="1"/>
        <c:axPos val="b"/>
        <c:numFmt formatCode="ge" sourceLinked="1"/>
        <c:majorTickMark val="none"/>
        <c:minorTickMark val="none"/>
        <c:tickLblPos val="none"/>
        <c:crossAx val="475779040"/>
        <c:crosses val="autoZero"/>
        <c:auto val="1"/>
        <c:lblOffset val="100"/>
        <c:baseTimeUnit val="years"/>
      </c:dateAx>
      <c:valAx>
        <c:axId val="4757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7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56.22</c:v>
                </c:pt>
                <c:pt idx="1">
                  <c:v>55.66</c:v>
                </c:pt>
                <c:pt idx="2">
                  <c:v>54.76</c:v>
                </c:pt>
                <c:pt idx="3">
                  <c:v>65.22</c:v>
                </c:pt>
                <c:pt idx="4">
                  <c:v>66.819999999999993</c:v>
                </c:pt>
              </c:numCache>
            </c:numRef>
          </c:val>
          <c:extLst xmlns:c16r2="http://schemas.microsoft.com/office/drawing/2015/06/chart">
            <c:ext xmlns:c16="http://schemas.microsoft.com/office/drawing/2014/chart" uri="{C3380CC4-5D6E-409C-BE32-E72D297353CC}">
              <c16:uniqueId val="{00000000-BB10-4EE2-AB59-509DB2AB21BC}"/>
            </c:ext>
          </c:extLst>
        </c:ser>
        <c:dLbls>
          <c:showLegendKey val="0"/>
          <c:showVal val="0"/>
          <c:showCatName val="0"/>
          <c:showSerName val="0"/>
          <c:showPercent val="0"/>
          <c:showBubbleSize val="0"/>
        </c:dLbls>
        <c:gapWidth val="150"/>
        <c:axId val="764805800"/>
        <c:axId val="7648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BB10-4EE2-AB59-509DB2AB21BC}"/>
            </c:ext>
          </c:extLst>
        </c:ser>
        <c:dLbls>
          <c:showLegendKey val="0"/>
          <c:showVal val="0"/>
          <c:showCatName val="0"/>
          <c:showSerName val="0"/>
          <c:showPercent val="0"/>
          <c:showBubbleSize val="0"/>
        </c:dLbls>
        <c:marker val="1"/>
        <c:smooth val="0"/>
        <c:axId val="764805800"/>
        <c:axId val="764801488"/>
      </c:lineChart>
      <c:dateAx>
        <c:axId val="764805800"/>
        <c:scaling>
          <c:orientation val="minMax"/>
        </c:scaling>
        <c:delete val="1"/>
        <c:axPos val="b"/>
        <c:numFmt formatCode="ge" sourceLinked="1"/>
        <c:majorTickMark val="none"/>
        <c:minorTickMark val="none"/>
        <c:tickLblPos val="none"/>
        <c:crossAx val="764801488"/>
        <c:crosses val="autoZero"/>
        <c:auto val="1"/>
        <c:lblOffset val="100"/>
        <c:baseTimeUnit val="years"/>
      </c:dateAx>
      <c:valAx>
        <c:axId val="7648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96.16</c:v>
                </c:pt>
                <c:pt idx="1">
                  <c:v>96.3</c:v>
                </c:pt>
                <c:pt idx="2">
                  <c:v>96.59</c:v>
                </c:pt>
                <c:pt idx="3">
                  <c:v>96.79</c:v>
                </c:pt>
                <c:pt idx="4">
                  <c:v>97.05</c:v>
                </c:pt>
              </c:numCache>
            </c:numRef>
          </c:val>
          <c:extLst xmlns:c16r2="http://schemas.microsoft.com/office/drawing/2015/06/chart">
            <c:ext xmlns:c16="http://schemas.microsoft.com/office/drawing/2014/chart" uri="{C3380CC4-5D6E-409C-BE32-E72D297353CC}">
              <c16:uniqueId val="{00000000-29E7-4C6B-8370-52DE2264149E}"/>
            </c:ext>
          </c:extLst>
        </c:ser>
        <c:dLbls>
          <c:showLegendKey val="0"/>
          <c:showVal val="0"/>
          <c:showCatName val="0"/>
          <c:showSerName val="0"/>
          <c:showPercent val="0"/>
          <c:showBubbleSize val="0"/>
        </c:dLbls>
        <c:gapWidth val="150"/>
        <c:axId val="764803448"/>
        <c:axId val="76480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29E7-4C6B-8370-52DE2264149E}"/>
            </c:ext>
          </c:extLst>
        </c:ser>
        <c:dLbls>
          <c:showLegendKey val="0"/>
          <c:showVal val="0"/>
          <c:showCatName val="0"/>
          <c:showSerName val="0"/>
          <c:showPercent val="0"/>
          <c:showBubbleSize val="0"/>
        </c:dLbls>
        <c:marker val="1"/>
        <c:smooth val="0"/>
        <c:axId val="764803448"/>
        <c:axId val="764809328"/>
      </c:lineChart>
      <c:dateAx>
        <c:axId val="764803448"/>
        <c:scaling>
          <c:orientation val="minMax"/>
        </c:scaling>
        <c:delete val="1"/>
        <c:axPos val="b"/>
        <c:numFmt formatCode="ge" sourceLinked="1"/>
        <c:majorTickMark val="none"/>
        <c:minorTickMark val="none"/>
        <c:tickLblPos val="none"/>
        <c:crossAx val="764809328"/>
        <c:crosses val="autoZero"/>
        <c:auto val="1"/>
        <c:lblOffset val="100"/>
        <c:baseTimeUnit val="years"/>
      </c:dateAx>
      <c:valAx>
        <c:axId val="76480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0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114.39</c:v>
                </c:pt>
                <c:pt idx="1">
                  <c:v>115.24</c:v>
                </c:pt>
                <c:pt idx="2">
                  <c:v>118.2</c:v>
                </c:pt>
                <c:pt idx="3">
                  <c:v>119.65</c:v>
                </c:pt>
                <c:pt idx="4">
                  <c:v>116.69</c:v>
                </c:pt>
              </c:numCache>
            </c:numRef>
          </c:val>
          <c:extLst xmlns:c16r2="http://schemas.microsoft.com/office/drawing/2015/06/chart">
            <c:ext xmlns:c16="http://schemas.microsoft.com/office/drawing/2014/chart" uri="{C3380CC4-5D6E-409C-BE32-E72D297353CC}">
              <c16:uniqueId val="{00000000-187B-41AB-8D3B-91D55AB9295F}"/>
            </c:ext>
          </c:extLst>
        </c:ser>
        <c:dLbls>
          <c:showLegendKey val="0"/>
          <c:showVal val="0"/>
          <c:showCatName val="0"/>
          <c:showSerName val="0"/>
          <c:showPercent val="0"/>
          <c:showBubbleSize val="0"/>
        </c:dLbls>
        <c:gapWidth val="150"/>
        <c:axId val="475781784"/>
        <c:axId val="47577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187B-41AB-8D3B-91D55AB9295F}"/>
            </c:ext>
          </c:extLst>
        </c:ser>
        <c:dLbls>
          <c:showLegendKey val="0"/>
          <c:showVal val="0"/>
          <c:showCatName val="0"/>
          <c:showSerName val="0"/>
          <c:showPercent val="0"/>
          <c:showBubbleSize val="0"/>
        </c:dLbls>
        <c:marker val="1"/>
        <c:smooth val="0"/>
        <c:axId val="475781784"/>
        <c:axId val="475777080"/>
      </c:lineChart>
      <c:dateAx>
        <c:axId val="475781784"/>
        <c:scaling>
          <c:orientation val="minMax"/>
        </c:scaling>
        <c:delete val="1"/>
        <c:axPos val="b"/>
        <c:numFmt formatCode="ge" sourceLinked="1"/>
        <c:majorTickMark val="none"/>
        <c:minorTickMark val="none"/>
        <c:tickLblPos val="none"/>
        <c:crossAx val="475777080"/>
        <c:crosses val="autoZero"/>
        <c:auto val="1"/>
        <c:lblOffset val="100"/>
        <c:baseTimeUnit val="years"/>
      </c:dateAx>
      <c:valAx>
        <c:axId val="47577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8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32.69</c:v>
                </c:pt>
                <c:pt idx="1">
                  <c:v>34.549999999999997</c:v>
                </c:pt>
                <c:pt idx="2">
                  <c:v>36.53</c:v>
                </c:pt>
                <c:pt idx="3">
                  <c:v>37.4</c:v>
                </c:pt>
                <c:pt idx="4">
                  <c:v>39.049999999999997</c:v>
                </c:pt>
              </c:numCache>
            </c:numRef>
          </c:val>
          <c:extLst xmlns:c16r2="http://schemas.microsoft.com/office/drawing/2015/06/chart">
            <c:ext xmlns:c16="http://schemas.microsoft.com/office/drawing/2014/chart" uri="{C3380CC4-5D6E-409C-BE32-E72D297353CC}">
              <c16:uniqueId val="{00000000-7B4D-46F5-951B-306FDBA6EF97}"/>
            </c:ext>
          </c:extLst>
        </c:ser>
        <c:dLbls>
          <c:showLegendKey val="0"/>
          <c:showVal val="0"/>
          <c:showCatName val="0"/>
          <c:showSerName val="0"/>
          <c:showPercent val="0"/>
          <c:showBubbleSize val="0"/>
        </c:dLbls>
        <c:gapWidth val="150"/>
        <c:axId val="475778256"/>
        <c:axId val="4757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7B4D-46F5-951B-306FDBA6EF97}"/>
            </c:ext>
          </c:extLst>
        </c:ser>
        <c:dLbls>
          <c:showLegendKey val="0"/>
          <c:showVal val="0"/>
          <c:showCatName val="0"/>
          <c:showSerName val="0"/>
          <c:showPercent val="0"/>
          <c:showBubbleSize val="0"/>
        </c:dLbls>
        <c:marker val="1"/>
        <c:smooth val="0"/>
        <c:axId val="475778256"/>
        <c:axId val="475786880"/>
      </c:lineChart>
      <c:dateAx>
        <c:axId val="475778256"/>
        <c:scaling>
          <c:orientation val="minMax"/>
        </c:scaling>
        <c:delete val="1"/>
        <c:axPos val="b"/>
        <c:numFmt formatCode="ge" sourceLinked="1"/>
        <c:majorTickMark val="none"/>
        <c:minorTickMark val="none"/>
        <c:tickLblPos val="none"/>
        <c:crossAx val="475786880"/>
        <c:crosses val="autoZero"/>
        <c:auto val="1"/>
        <c:lblOffset val="100"/>
        <c:baseTimeUnit val="years"/>
      </c:dateAx>
      <c:valAx>
        <c:axId val="475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2.5099999999999998</c:v>
                </c:pt>
                <c:pt idx="1">
                  <c:v>3.34</c:v>
                </c:pt>
                <c:pt idx="2">
                  <c:v>3.71</c:v>
                </c:pt>
                <c:pt idx="3">
                  <c:v>4.0199999999999996</c:v>
                </c:pt>
                <c:pt idx="4">
                  <c:v>4.68</c:v>
                </c:pt>
              </c:numCache>
            </c:numRef>
          </c:val>
          <c:extLst xmlns:c16r2="http://schemas.microsoft.com/office/drawing/2015/06/chart">
            <c:ext xmlns:c16="http://schemas.microsoft.com/office/drawing/2014/chart" uri="{C3380CC4-5D6E-409C-BE32-E72D297353CC}">
              <c16:uniqueId val="{00000000-C0B4-4EBD-AC06-D91065AF568F}"/>
            </c:ext>
          </c:extLst>
        </c:ser>
        <c:dLbls>
          <c:showLegendKey val="0"/>
          <c:showVal val="0"/>
          <c:showCatName val="0"/>
          <c:showSerName val="0"/>
          <c:showPercent val="0"/>
          <c:showBubbleSize val="0"/>
        </c:dLbls>
        <c:gapWidth val="150"/>
        <c:axId val="475775512"/>
        <c:axId val="4757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C0B4-4EBD-AC06-D91065AF568F}"/>
            </c:ext>
          </c:extLst>
        </c:ser>
        <c:dLbls>
          <c:showLegendKey val="0"/>
          <c:showVal val="0"/>
          <c:showCatName val="0"/>
          <c:showSerName val="0"/>
          <c:showPercent val="0"/>
          <c:showBubbleSize val="0"/>
        </c:dLbls>
        <c:marker val="1"/>
        <c:smooth val="0"/>
        <c:axId val="475775512"/>
        <c:axId val="475775904"/>
      </c:lineChart>
      <c:dateAx>
        <c:axId val="475775512"/>
        <c:scaling>
          <c:orientation val="minMax"/>
        </c:scaling>
        <c:delete val="1"/>
        <c:axPos val="b"/>
        <c:numFmt formatCode="ge" sourceLinked="1"/>
        <c:majorTickMark val="none"/>
        <c:minorTickMark val="none"/>
        <c:tickLblPos val="none"/>
        <c:crossAx val="475775904"/>
        <c:crosses val="autoZero"/>
        <c:auto val="1"/>
        <c:lblOffset val="100"/>
        <c:baseTimeUnit val="years"/>
      </c:dateAx>
      <c:valAx>
        <c:axId val="4757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EC-4117-9EDA-80AAB06254A1}"/>
            </c:ext>
          </c:extLst>
        </c:ser>
        <c:dLbls>
          <c:showLegendKey val="0"/>
          <c:showVal val="0"/>
          <c:showCatName val="0"/>
          <c:showSerName val="0"/>
          <c:showPercent val="0"/>
          <c:showBubbleSize val="0"/>
        </c:dLbls>
        <c:gapWidth val="150"/>
        <c:axId val="475784528"/>
        <c:axId val="4757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6DEC-4117-9EDA-80AAB06254A1}"/>
            </c:ext>
          </c:extLst>
        </c:ser>
        <c:dLbls>
          <c:showLegendKey val="0"/>
          <c:showVal val="0"/>
          <c:showCatName val="0"/>
          <c:showSerName val="0"/>
          <c:showPercent val="0"/>
          <c:showBubbleSize val="0"/>
        </c:dLbls>
        <c:marker val="1"/>
        <c:smooth val="0"/>
        <c:axId val="475784528"/>
        <c:axId val="475775120"/>
      </c:lineChart>
      <c:dateAx>
        <c:axId val="475784528"/>
        <c:scaling>
          <c:orientation val="minMax"/>
        </c:scaling>
        <c:delete val="1"/>
        <c:axPos val="b"/>
        <c:numFmt formatCode="ge" sourceLinked="1"/>
        <c:majorTickMark val="none"/>
        <c:minorTickMark val="none"/>
        <c:tickLblPos val="none"/>
        <c:crossAx val="475775120"/>
        <c:crosses val="autoZero"/>
        <c:auto val="1"/>
        <c:lblOffset val="100"/>
        <c:baseTimeUnit val="years"/>
      </c:dateAx>
      <c:valAx>
        <c:axId val="47577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8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31.66</c:v>
                </c:pt>
                <c:pt idx="1">
                  <c:v>30.15</c:v>
                </c:pt>
                <c:pt idx="2">
                  <c:v>28.09</c:v>
                </c:pt>
                <c:pt idx="3">
                  <c:v>24.73</c:v>
                </c:pt>
                <c:pt idx="4">
                  <c:v>27.03</c:v>
                </c:pt>
              </c:numCache>
            </c:numRef>
          </c:val>
          <c:extLst xmlns:c16r2="http://schemas.microsoft.com/office/drawing/2015/06/chart">
            <c:ext xmlns:c16="http://schemas.microsoft.com/office/drawing/2014/chart" uri="{C3380CC4-5D6E-409C-BE32-E72D297353CC}">
              <c16:uniqueId val="{00000000-B531-4B58-A3C4-FC30D0174813}"/>
            </c:ext>
          </c:extLst>
        </c:ser>
        <c:dLbls>
          <c:showLegendKey val="0"/>
          <c:showVal val="0"/>
          <c:showCatName val="0"/>
          <c:showSerName val="0"/>
          <c:showPercent val="0"/>
          <c:showBubbleSize val="0"/>
        </c:dLbls>
        <c:gapWidth val="150"/>
        <c:axId val="475781392"/>
        <c:axId val="4757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B531-4B58-A3C4-FC30D0174813}"/>
            </c:ext>
          </c:extLst>
        </c:ser>
        <c:dLbls>
          <c:showLegendKey val="0"/>
          <c:showVal val="0"/>
          <c:showCatName val="0"/>
          <c:showSerName val="0"/>
          <c:showPercent val="0"/>
          <c:showBubbleSize val="0"/>
        </c:dLbls>
        <c:marker val="1"/>
        <c:smooth val="0"/>
        <c:axId val="475781392"/>
        <c:axId val="475782176"/>
      </c:lineChart>
      <c:dateAx>
        <c:axId val="475781392"/>
        <c:scaling>
          <c:orientation val="minMax"/>
        </c:scaling>
        <c:delete val="1"/>
        <c:axPos val="b"/>
        <c:numFmt formatCode="ge" sourceLinked="1"/>
        <c:majorTickMark val="none"/>
        <c:minorTickMark val="none"/>
        <c:tickLblPos val="none"/>
        <c:crossAx val="475782176"/>
        <c:crosses val="autoZero"/>
        <c:auto val="1"/>
        <c:lblOffset val="100"/>
        <c:baseTimeUnit val="years"/>
      </c:dateAx>
      <c:valAx>
        <c:axId val="4757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8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728.43</c:v>
                </c:pt>
                <c:pt idx="1">
                  <c:v>665.61</c:v>
                </c:pt>
                <c:pt idx="2">
                  <c:v>577.97</c:v>
                </c:pt>
                <c:pt idx="3">
                  <c:v>556.16999999999996</c:v>
                </c:pt>
                <c:pt idx="4">
                  <c:v>554.16999999999996</c:v>
                </c:pt>
              </c:numCache>
            </c:numRef>
          </c:val>
          <c:extLst xmlns:c16r2="http://schemas.microsoft.com/office/drawing/2015/06/chart">
            <c:ext xmlns:c16="http://schemas.microsoft.com/office/drawing/2014/chart" uri="{C3380CC4-5D6E-409C-BE32-E72D297353CC}">
              <c16:uniqueId val="{00000000-522C-48CA-ADA2-02979487BEF9}"/>
            </c:ext>
          </c:extLst>
        </c:ser>
        <c:dLbls>
          <c:showLegendKey val="0"/>
          <c:showVal val="0"/>
          <c:showCatName val="0"/>
          <c:showSerName val="0"/>
          <c:showPercent val="0"/>
          <c:showBubbleSize val="0"/>
        </c:dLbls>
        <c:gapWidth val="150"/>
        <c:axId val="475790408"/>
        <c:axId val="47578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522C-48CA-ADA2-02979487BEF9}"/>
            </c:ext>
          </c:extLst>
        </c:ser>
        <c:dLbls>
          <c:showLegendKey val="0"/>
          <c:showVal val="0"/>
          <c:showCatName val="0"/>
          <c:showSerName val="0"/>
          <c:showPercent val="0"/>
          <c:showBubbleSize val="0"/>
        </c:dLbls>
        <c:marker val="1"/>
        <c:smooth val="0"/>
        <c:axId val="475790408"/>
        <c:axId val="475788056"/>
      </c:lineChart>
      <c:dateAx>
        <c:axId val="475790408"/>
        <c:scaling>
          <c:orientation val="minMax"/>
        </c:scaling>
        <c:delete val="1"/>
        <c:axPos val="b"/>
        <c:numFmt formatCode="ge" sourceLinked="1"/>
        <c:majorTickMark val="none"/>
        <c:minorTickMark val="none"/>
        <c:tickLblPos val="none"/>
        <c:crossAx val="475788056"/>
        <c:crosses val="autoZero"/>
        <c:auto val="1"/>
        <c:lblOffset val="100"/>
        <c:baseTimeUnit val="years"/>
      </c:dateAx>
      <c:valAx>
        <c:axId val="47578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120.81</c:v>
                </c:pt>
                <c:pt idx="1">
                  <c:v>121.29</c:v>
                </c:pt>
                <c:pt idx="2">
                  <c:v>127.47</c:v>
                </c:pt>
                <c:pt idx="3">
                  <c:v>100.37</c:v>
                </c:pt>
                <c:pt idx="4">
                  <c:v>99.84</c:v>
                </c:pt>
              </c:numCache>
            </c:numRef>
          </c:val>
          <c:extLst xmlns:c16r2="http://schemas.microsoft.com/office/drawing/2015/06/chart">
            <c:ext xmlns:c16="http://schemas.microsoft.com/office/drawing/2014/chart" uri="{C3380CC4-5D6E-409C-BE32-E72D297353CC}">
              <c16:uniqueId val="{00000000-89BB-4830-8665-27304644E631}"/>
            </c:ext>
          </c:extLst>
        </c:ser>
        <c:dLbls>
          <c:showLegendKey val="0"/>
          <c:showVal val="0"/>
          <c:showCatName val="0"/>
          <c:showSerName val="0"/>
          <c:showPercent val="0"/>
          <c:showBubbleSize val="0"/>
        </c:dLbls>
        <c:gapWidth val="150"/>
        <c:axId val="475788840"/>
        <c:axId val="47578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89BB-4830-8665-27304644E631}"/>
            </c:ext>
          </c:extLst>
        </c:ser>
        <c:dLbls>
          <c:showLegendKey val="0"/>
          <c:showVal val="0"/>
          <c:showCatName val="0"/>
          <c:showSerName val="0"/>
          <c:showPercent val="0"/>
          <c:showBubbleSize val="0"/>
        </c:dLbls>
        <c:marker val="1"/>
        <c:smooth val="0"/>
        <c:axId val="475788840"/>
        <c:axId val="475787272"/>
      </c:lineChart>
      <c:dateAx>
        <c:axId val="475788840"/>
        <c:scaling>
          <c:orientation val="minMax"/>
        </c:scaling>
        <c:delete val="1"/>
        <c:axPos val="b"/>
        <c:numFmt formatCode="ge" sourceLinked="1"/>
        <c:majorTickMark val="none"/>
        <c:minorTickMark val="none"/>
        <c:tickLblPos val="none"/>
        <c:crossAx val="475787272"/>
        <c:crosses val="autoZero"/>
        <c:auto val="1"/>
        <c:lblOffset val="100"/>
        <c:baseTimeUnit val="years"/>
      </c:dateAx>
      <c:valAx>
        <c:axId val="47578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151.47999999999999</c:v>
                </c:pt>
                <c:pt idx="1">
                  <c:v>150.09</c:v>
                </c:pt>
                <c:pt idx="2">
                  <c:v>142.97</c:v>
                </c:pt>
                <c:pt idx="3">
                  <c:v>182.18</c:v>
                </c:pt>
                <c:pt idx="4">
                  <c:v>182.53</c:v>
                </c:pt>
              </c:numCache>
            </c:numRef>
          </c:val>
          <c:extLst xmlns:c16r2="http://schemas.microsoft.com/office/drawing/2015/06/chart">
            <c:ext xmlns:c16="http://schemas.microsoft.com/office/drawing/2014/chart" uri="{C3380CC4-5D6E-409C-BE32-E72D297353CC}">
              <c16:uniqueId val="{00000000-9EAB-4B87-8EFB-F2DD3B7B81A8}"/>
            </c:ext>
          </c:extLst>
        </c:ser>
        <c:dLbls>
          <c:showLegendKey val="0"/>
          <c:showVal val="0"/>
          <c:showCatName val="0"/>
          <c:showSerName val="0"/>
          <c:showPercent val="0"/>
          <c:showBubbleSize val="0"/>
        </c:dLbls>
        <c:gapWidth val="150"/>
        <c:axId val="475780216"/>
        <c:axId val="7648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9EAB-4B87-8EFB-F2DD3B7B81A8}"/>
            </c:ext>
          </c:extLst>
        </c:ser>
        <c:dLbls>
          <c:showLegendKey val="0"/>
          <c:showVal val="0"/>
          <c:showCatName val="0"/>
          <c:showSerName val="0"/>
          <c:showPercent val="0"/>
          <c:showBubbleSize val="0"/>
        </c:dLbls>
        <c:marker val="1"/>
        <c:smooth val="0"/>
        <c:axId val="475780216"/>
        <c:axId val="764811680"/>
      </c:lineChart>
      <c:dateAx>
        <c:axId val="475780216"/>
        <c:scaling>
          <c:orientation val="minMax"/>
        </c:scaling>
        <c:delete val="1"/>
        <c:axPos val="b"/>
        <c:numFmt formatCode="ge" sourceLinked="1"/>
        <c:majorTickMark val="none"/>
        <c:minorTickMark val="none"/>
        <c:tickLblPos val="none"/>
        <c:crossAx val="764811680"/>
        <c:crosses val="autoZero"/>
        <c:auto val="1"/>
        <c:lblOffset val="100"/>
        <c:baseTimeUnit val="years"/>
      </c:dateAx>
      <c:valAx>
        <c:axId val="7648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富山県　富山市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Ad</v>
      </c>
      <c r="X8" s="77"/>
      <c r="Y8" s="77"/>
      <c r="Z8" s="77"/>
      <c r="AA8" s="77"/>
      <c r="AB8" s="77"/>
      <c r="AC8" s="77"/>
      <c r="AD8" s="78" t="str">
        <f>データ!$M$6</f>
        <v>自治体職員</v>
      </c>
      <c r="AE8" s="78"/>
      <c r="AF8" s="78"/>
      <c r="AG8" s="78"/>
      <c r="AH8" s="78"/>
      <c r="AI8" s="78"/>
      <c r="AJ8" s="78"/>
      <c r="AK8" s="3"/>
      <c r="AL8" s="74">
        <f>データ!S6</f>
        <v>417234</v>
      </c>
      <c r="AM8" s="74"/>
      <c r="AN8" s="74"/>
      <c r="AO8" s="74"/>
      <c r="AP8" s="74"/>
      <c r="AQ8" s="74"/>
      <c r="AR8" s="74"/>
      <c r="AS8" s="74"/>
      <c r="AT8" s="73">
        <f>データ!T6</f>
        <v>1241.77</v>
      </c>
      <c r="AU8" s="73"/>
      <c r="AV8" s="73"/>
      <c r="AW8" s="73"/>
      <c r="AX8" s="73"/>
      <c r="AY8" s="73"/>
      <c r="AZ8" s="73"/>
      <c r="BA8" s="73"/>
      <c r="BB8" s="73">
        <f>データ!U6</f>
        <v>336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f>データ!O6</f>
        <v>57.06</v>
      </c>
      <c r="J10" s="73"/>
      <c r="K10" s="73"/>
      <c r="L10" s="73"/>
      <c r="M10" s="73"/>
      <c r="N10" s="73"/>
      <c r="O10" s="73"/>
      <c r="P10" s="73">
        <f>データ!P6</f>
        <v>73.72</v>
      </c>
      <c r="Q10" s="73"/>
      <c r="R10" s="73"/>
      <c r="S10" s="73"/>
      <c r="T10" s="73"/>
      <c r="U10" s="73"/>
      <c r="V10" s="73"/>
      <c r="W10" s="73">
        <f>データ!Q6</f>
        <v>78.7</v>
      </c>
      <c r="X10" s="73"/>
      <c r="Y10" s="73"/>
      <c r="Z10" s="73"/>
      <c r="AA10" s="73"/>
      <c r="AB10" s="73"/>
      <c r="AC10" s="73"/>
      <c r="AD10" s="74">
        <f>データ!R6</f>
        <v>3024</v>
      </c>
      <c r="AE10" s="74"/>
      <c r="AF10" s="74"/>
      <c r="AG10" s="74"/>
      <c r="AH10" s="74"/>
      <c r="AI10" s="74"/>
      <c r="AJ10" s="74"/>
      <c r="AK10" s="2"/>
      <c r="AL10" s="74">
        <f>データ!V6</f>
        <v>306612</v>
      </c>
      <c r="AM10" s="74"/>
      <c r="AN10" s="74"/>
      <c r="AO10" s="74"/>
      <c r="AP10" s="74"/>
      <c r="AQ10" s="74"/>
      <c r="AR10" s="74"/>
      <c r="AS10" s="74"/>
      <c r="AT10" s="73">
        <f>データ!W6</f>
        <v>72.55</v>
      </c>
      <c r="AU10" s="73"/>
      <c r="AV10" s="73"/>
      <c r="AW10" s="73"/>
      <c r="AX10" s="73"/>
      <c r="AY10" s="73"/>
      <c r="AZ10" s="73"/>
      <c r="BA10" s="73"/>
      <c r="BB10" s="73">
        <f>データ!X6</f>
        <v>4226.22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109</v>
      </c>
      <c r="BM16" s="58"/>
      <c r="BN16" s="58"/>
      <c r="BO16" s="58"/>
      <c r="BP16" s="58"/>
      <c r="BQ16" s="58"/>
      <c r="BR16" s="58"/>
      <c r="BS16" s="58"/>
      <c r="BT16" s="58"/>
      <c r="BU16" s="58"/>
      <c r="BV16" s="58"/>
      <c r="BW16" s="58"/>
      <c r="BX16" s="58"/>
      <c r="BY16" s="58"/>
      <c r="BZ16" s="5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58"/>
      <c r="BN66" s="58"/>
      <c r="BO66" s="58"/>
      <c r="BP66" s="58"/>
      <c r="BQ66" s="58"/>
      <c r="BR66" s="58"/>
      <c r="BS66" s="58"/>
      <c r="BT66" s="58"/>
      <c r="BU66" s="58"/>
      <c r="BV66" s="58"/>
      <c r="BW66" s="58"/>
      <c r="BX66" s="58"/>
      <c r="BY66" s="58"/>
      <c r="BZ66" s="5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zJhpfepunbW+pVEJ/Hily65tzeJelocRKFBE6YJb5D0SC7oO181inYwPekBDcT73L9UW0O7pj5SXe+FCcsTNw==" saltValue="t/jFQqvF+dUA4Vxe9dfL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162019</v>
      </c>
      <c r="D6" s="33">
        <f t="shared" si="3"/>
        <v>46</v>
      </c>
      <c r="E6" s="33">
        <f t="shared" si="3"/>
        <v>17</v>
      </c>
      <c r="F6" s="33">
        <f t="shared" si="3"/>
        <v>1</v>
      </c>
      <c r="G6" s="33">
        <f t="shared" si="3"/>
        <v>0</v>
      </c>
      <c r="H6" s="33" t="str">
        <f t="shared" si="3"/>
        <v>富山県　富山市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57.06</v>
      </c>
      <c r="P6" s="34">
        <f t="shared" si="3"/>
        <v>73.72</v>
      </c>
      <c r="Q6" s="34">
        <f t="shared" si="3"/>
        <v>78.7</v>
      </c>
      <c r="R6" s="34">
        <f t="shared" si="3"/>
        <v>3024</v>
      </c>
      <c r="S6" s="34">
        <f t="shared" si="3"/>
        <v>417234</v>
      </c>
      <c r="T6" s="34">
        <f t="shared" si="3"/>
        <v>1241.77</v>
      </c>
      <c r="U6" s="34">
        <f t="shared" si="3"/>
        <v>336</v>
      </c>
      <c r="V6" s="34">
        <f t="shared" si="3"/>
        <v>306612</v>
      </c>
      <c r="W6" s="34">
        <f t="shared" si="3"/>
        <v>72.55</v>
      </c>
      <c r="X6" s="34">
        <f t="shared" si="3"/>
        <v>4226.22</v>
      </c>
      <c r="Y6" s="35">
        <f>IF(Y7="",NA(),Y7)</f>
        <v>114.39</v>
      </c>
      <c r="Z6" s="35">
        <f t="shared" ref="Z6:AH6" si="4">IF(Z7="",NA(),Z7)</f>
        <v>115.24</v>
      </c>
      <c r="AA6" s="35">
        <f t="shared" si="4"/>
        <v>118.2</v>
      </c>
      <c r="AB6" s="35">
        <f t="shared" si="4"/>
        <v>119.65</v>
      </c>
      <c r="AC6" s="35">
        <f t="shared" si="4"/>
        <v>116.69</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31.66</v>
      </c>
      <c r="AV6" s="35">
        <f t="shared" ref="AV6:BD6" si="6">IF(AV7="",NA(),AV7)</f>
        <v>30.15</v>
      </c>
      <c r="AW6" s="35">
        <f t="shared" si="6"/>
        <v>28.09</v>
      </c>
      <c r="AX6" s="35">
        <f t="shared" si="6"/>
        <v>24.73</v>
      </c>
      <c r="AY6" s="35">
        <f t="shared" si="6"/>
        <v>27.03</v>
      </c>
      <c r="AZ6" s="35">
        <f t="shared" si="6"/>
        <v>45.99</v>
      </c>
      <c r="BA6" s="35">
        <f t="shared" si="6"/>
        <v>47.32</v>
      </c>
      <c r="BB6" s="35">
        <f t="shared" si="6"/>
        <v>49.96</v>
      </c>
      <c r="BC6" s="35">
        <f t="shared" si="6"/>
        <v>58.04</v>
      </c>
      <c r="BD6" s="35">
        <f t="shared" si="6"/>
        <v>62.12</v>
      </c>
      <c r="BE6" s="34" t="str">
        <f>IF(BE7="","",IF(BE7="-","【-】","【"&amp;SUBSTITUTE(TEXT(BE7,"#,##0.00"),"-","△")&amp;"】"))</f>
        <v>【69.49】</v>
      </c>
      <c r="BF6" s="35">
        <f>IF(BF7="",NA(),BF7)</f>
        <v>728.43</v>
      </c>
      <c r="BG6" s="35">
        <f t="shared" ref="BG6:BO6" si="7">IF(BG7="",NA(),BG7)</f>
        <v>665.61</v>
      </c>
      <c r="BH6" s="35">
        <f t="shared" si="7"/>
        <v>577.97</v>
      </c>
      <c r="BI6" s="35">
        <f t="shared" si="7"/>
        <v>556.16999999999996</v>
      </c>
      <c r="BJ6" s="35">
        <f t="shared" si="7"/>
        <v>554.16999999999996</v>
      </c>
      <c r="BK6" s="35">
        <f t="shared" si="7"/>
        <v>963.16</v>
      </c>
      <c r="BL6" s="35">
        <f t="shared" si="7"/>
        <v>1017.47</v>
      </c>
      <c r="BM6" s="35">
        <f t="shared" si="7"/>
        <v>970.35</v>
      </c>
      <c r="BN6" s="35">
        <f t="shared" si="7"/>
        <v>917.29</v>
      </c>
      <c r="BO6" s="35">
        <f t="shared" si="7"/>
        <v>875.53</v>
      </c>
      <c r="BP6" s="34" t="str">
        <f>IF(BP7="","",IF(BP7="-","【-】","【"&amp;SUBSTITUTE(TEXT(BP7,"#,##0.00"),"-","△")&amp;"】"))</f>
        <v>【682.78】</v>
      </c>
      <c r="BQ6" s="35">
        <f>IF(BQ7="",NA(),BQ7)</f>
        <v>120.81</v>
      </c>
      <c r="BR6" s="35">
        <f t="shared" ref="BR6:BZ6" si="8">IF(BR7="",NA(),BR7)</f>
        <v>121.29</v>
      </c>
      <c r="BS6" s="35">
        <f t="shared" si="8"/>
        <v>127.47</v>
      </c>
      <c r="BT6" s="35">
        <f t="shared" si="8"/>
        <v>100.37</v>
      </c>
      <c r="BU6" s="35">
        <f t="shared" si="8"/>
        <v>99.84</v>
      </c>
      <c r="BV6" s="35">
        <f t="shared" si="8"/>
        <v>94.82</v>
      </c>
      <c r="BW6" s="35">
        <f t="shared" si="8"/>
        <v>96.37</v>
      </c>
      <c r="BX6" s="35">
        <f t="shared" si="8"/>
        <v>99.26</v>
      </c>
      <c r="BY6" s="35">
        <f t="shared" si="8"/>
        <v>99.67</v>
      </c>
      <c r="BZ6" s="35">
        <f t="shared" si="8"/>
        <v>99.83</v>
      </c>
      <c r="CA6" s="34" t="str">
        <f>IF(CA7="","",IF(CA7="-","【-】","【"&amp;SUBSTITUTE(TEXT(CA7,"#,##0.00"),"-","△")&amp;"】"))</f>
        <v>【100.91】</v>
      </c>
      <c r="CB6" s="35">
        <f>IF(CB7="",NA(),CB7)</f>
        <v>151.47999999999999</v>
      </c>
      <c r="CC6" s="35">
        <f t="shared" ref="CC6:CK6" si="9">IF(CC7="",NA(),CC7)</f>
        <v>150.09</v>
      </c>
      <c r="CD6" s="35">
        <f t="shared" si="9"/>
        <v>142.97</v>
      </c>
      <c r="CE6" s="35">
        <f t="shared" si="9"/>
        <v>182.18</v>
      </c>
      <c r="CF6" s="35">
        <f t="shared" si="9"/>
        <v>182.53</v>
      </c>
      <c r="CG6" s="35">
        <f t="shared" si="9"/>
        <v>162.88</v>
      </c>
      <c r="CH6" s="35">
        <f t="shared" si="9"/>
        <v>162.65</v>
      </c>
      <c r="CI6" s="35">
        <f t="shared" si="9"/>
        <v>159.53</v>
      </c>
      <c r="CJ6" s="35">
        <f t="shared" si="9"/>
        <v>159.6</v>
      </c>
      <c r="CK6" s="35">
        <f t="shared" si="9"/>
        <v>158.94</v>
      </c>
      <c r="CL6" s="34" t="str">
        <f>IF(CL7="","",IF(CL7="-","【-】","【"&amp;SUBSTITUTE(TEXT(CL7,"#,##0.00"),"-","△")&amp;"】"))</f>
        <v>【136.86】</v>
      </c>
      <c r="CM6" s="35">
        <f>IF(CM7="",NA(),CM7)</f>
        <v>56.22</v>
      </c>
      <c r="CN6" s="35">
        <f t="shared" ref="CN6:CV6" si="10">IF(CN7="",NA(),CN7)</f>
        <v>55.66</v>
      </c>
      <c r="CO6" s="35">
        <f t="shared" si="10"/>
        <v>54.76</v>
      </c>
      <c r="CP6" s="35">
        <f t="shared" si="10"/>
        <v>65.22</v>
      </c>
      <c r="CQ6" s="35">
        <f t="shared" si="10"/>
        <v>66.819999999999993</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96.16</v>
      </c>
      <c r="CY6" s="35">
        <f t="shared" ref="CY6:DG6" si="11">IF(CY7="",NA(),CY7)</f>
        <v>96.3</v>
      </c>
      <c r="CZ6" s="35">
        <f t="shared" si="11"/>
        <v>96.59</v>
      </c>
      <c r="DA6" s="35">
        <f t="shared" si="11"/>
        <v>96.79</v>
      </c>
      <c r="DB6" s="35">
        <f t="shared" si="11"/>
        <v>97.05</v>
      </c>
      <c r="DC6" s="35">
        <f t="shared" si="11"/>
        <v>93.12</v>
      </c>
      <c r="DD6" s="35">
        <f t="shared" si="11"/>
        <v>93.38</v>
      </c>
      <c r="DE6" s="35">
        <f t="shared" si="11"/>
        <v>93.5</v>
      </c>
      <c r="DF6" s="35">
        <f t="shared" si="11"/>
        <v>93.86</v>
      </c>
      <c r="DG6" s="35">
        <f t="shared" si="11"/>
        <v>93.96</v>
      </c>
      <c r="DH6" s="34" t="str">
        <f>IF(DH7="","",IF(DH7="-","【-】","【"&amp;SUBSTITUTE(TEXT(DH7,"#,##0.00"),"-","△")&amp;"】"))</f>
        <v>【95.20】</v>
      </c>
      <c r="DI6" s="35">
        <f>IF(DI7="",NA(),DI7)</f>
        <v>32.69</v>
      </c>
      <c r="DJ6" s="35">
        <f t="shared" ref="DJ6:DR6" si="12">IF(DJ7="",NA(),DJ7)</f>
        <v>34.549999999999997</v>
      </c>
      <c r="DK6" s="35">
        <f t="shared" si="12"/>
        <v>36.53</v>
      </c>
      <c r="DL6" s="35">
        <f t="shared" si="12"/>
        <v>37.4</v>
      </c>
      <c r="DM6" s="35">
        <f t="shared" si="12"/>
        <v>39.049999999999997</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2.5099999999999998</v>
      </c>
      <c r="DU6" s="35">
        <f t="shared" ref="DU6:EC6" si="13">IF(DU7="",NA(),DU7)</f>
        <v>3.34</v>
      </c>
      <c r="DV6" s="35">
        <f t="shared" si="13"/>
        <v>3.71</v>
      </c>
      <c r="DW6" s="35">
        <f t="shared" si="13"/>
        <v>4.0199999999999996</v>
      </c>
      <c r="DX6" s="35">
        <f t="shared" si="13"/>
        <v>4.68</v>
      </c>
      <c r="DY6" s="35">
        <f t="shared" si="13"/>
        <v>3.05</v>
      </c>
      <c r="DZ6" s="35">
        <f t="shared" si="13"/>
        <v>3.4</v>
      </c>
      <c r="EA6" s="35">
        <f t="shared" si="13"/>
        <v>3.84</v>
      </c>
      <c r="EB6" s="35">
        <f t="shared" si="13"/>
        <v>4.3099999999999996</v>
      </c>
      <c r="EC6" s="35">
        <f t="shared" si="13"/>
        <v>5.04</v>
      </c>
      <c r="ED6" s="34" t="str">
        <f>IF(ED7="","",IF(ED7="-","【-】","【"&amp;SUBSTITUTE(TEXT(ED7,"#,##0.00"),"-","△")&amp;"】"))</f>
        <v>【5.64】</v>
      </c>
      <c r="EE6" s="35">
        <f>IF(EE7="",NA(),EE7)</f>
        <v>0.06</v>
      </c>
      <c r="EF6" s="35">
        <f t="shared" ref="EF6:EN6" si="14">IF(EF7="",NA(),EF7)</f>
        <v>0.05</v>
      </c>
      <c r="EG6" s="35">
        <f t="shared" si="14"/>
        <v>5.47</v>
      </c>
      <c r="EH6" s="35">
        <f t="shared" si="14"/>
        <v>2.98</v>
      </c>
      <c r="EI6" s="35">
        <f t="shared" si="14"/>
        <v>4.38</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2">
      <c r="A7" s="28"/>
      <c r="B7" s="37">
        <v>2018</v>
      </c>
      <c r="C7" s="37">
        <v>162019</v>
      </c>
      <c r="D7" s="37">
        <v>46</v>
      </c>
      <c r="E7" s="37">
        <v>17</v>
      </c>
      <c r="F7" s="37">
        <v>1</v>
      </c>
      <c r="G7" s="37">
        <v>0</v>
      </c>
      <c r="H7" s="37" t="s">
        <v>95</v>
      </c>
      <c r="I7" s="37" t="s">
        <v>96</v>
      </c>
      <c r="J7" s="37" t="s">
        <v>97</v>
      </c>
      <c r="K7" s="37" t="s">
        <v>98</v>
      </c>
      <c r="L7" s="37" t="s">
        <v>99</v>
      </c>
      <c r="M7" s="37" t="s">
        <v>100</v>
      </c>
      <c r="N7" s="38" t="s">
        <v>101</v>
      </c>
      <c r="O7" s="38">
        <v>57.06</v>
      </c>
      <c r="P7" s="38">
        <v>73.72</v>
      </c>
      <c r="Q7" s="38">
        <v>78.7</v>
      </c>
      <c r="R7" s="38">
        <v>3024</v>
      </c>
      <c r="S7" s="38">
        <v>417234</v>
      </c>
      <c r="T7" s="38">
        <v>1241.77</v>
      </c>
      <c r="U7" s="38">
        <v>336</v>
      </c>
      <c r="V7" s="38">
        <v>306612</v>
      </c>
      <c r="W7" s="38">
        <v>72.55</v>
      </c>
      <c r="X7" s="38">
        <v>4226.22</v>
      </c>
      <c r="Y7" s="38">
        <v>114.39</v>
      </c>
      <c r="Z7" s="38">
        <v>115.24</v>
      </c>
      <c r="AA7" s="38">
        <v>118.2</v>
      </c>
      <c r="AB7" s="38">
        <v>119.65</v>
      </c>
      <c r="AC7" s="38">
        <v>116.69</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31.66</v>
      </c>
      <c r="AV7" s="38">
        <v>30.15</v>
      </c>
      <c r="AW7" s="38">
        <v>28.09</v>
      </c>
      <c r="AX7" s="38">
        <v>24.73</v>
      </c>
      <c r="AY7" s="38">
        <v>27.03</v>
      </c>
      <c r="AZ7" s="38">
        <v>45.99</v>
      </c>
      <c r="BA7" s="38">
        <v>47.32</v>
      </c>
      <c r="BB7" s="38">
        <v>49.96</v>
      </c>
      <c r="BC7" s="38">
        <v>58.04</v>
      </c>
      <c r="BD7" s="38">
        <v>62.12</v>
      </c>
      <c r="BE7" s="38">
        <v>69.489999999999995</v>
      </c>
      <c r="BF7" s="38">
        <v>728.43</v>
      </c>
      <c r="BG7" s="38">
        <v>665.61</v>
      </c>
      <c r="BH7" s="38">
        <v>577.97</v>
      </c>
      <c r="BI7" s="38">
        <v>556.16999999999996</v>
      </c>
      <c r="BJ7" s="38">
        <v>554.16999999999996</v>
      </c>
      <c r="BK7" s="38">
        <v>963.16</v>
      </c>
      <c r="BL7" s="38">
        <v>1017.47</v>
      </c>
      <c r="BM7" s="38">
        <v>970.35</v>
      </c>
      <c r="BN7" s="38">
        <v>917.29</v>
      </c>
      <c r="BO7" s="38">
        <v>875.53</v>
      </c>
      <c r="BP7" s="38">
        <v>682.78</v>
      </c>
      <c r="BQ7" s="38">
        <v>120.81</v>
      </c>
      <c r="BR7" s="38">
        <v>121.29</v>
      </c>
      <c r="BS7" s="38">
        <v>127.47</v>
      </c>
      <c r="BT7" s="38">
        <v>100.37</v>
      </c>
      <c r="BU7" s="38">
        <v>99.84</v>
      </c>
      <c r="BV7" s="38">
        <v>94.82</v>
      </c>
      <c r="BW7" s="38">
        <v>96.37</v>
      </c>
      <c r="BX7" s="38">
        <v>99.26</v>
      </c>
      <c r="BY7" s="38">
        <v>99.67</v>
      </c>
      <c r="BZ7" s="38">
        <v>99.83</v>
      </c>
      <c r="CA7" s="38">
        <v>100.91</v>
      </c>
      <c r="CB7" s="38">
        <v>151.47999999999999</v>
      </c>
      <c r="CC7" s="38">
        <v>150.09</v>
      </c>
      <c r="CD7" s="38">
        <v>142.97</v>
      </c>
      <c r="CE7" s="38">
        <v>182.18</v>
      </c>
      <c r="CF7" s="38">
        <v>182.53</v>
      </c>
      <c r="CG7" s="38">
        <v>162.88</v>
      </c>
      <c r="CH7" s="38">
        <v>162.65</v>
      </c>
      <c r="CI7" s="38">
        <v>159.53</v>
      </c>
      <c r="CJ7" s="38">
        <v>159.6</v>
      </c>
      <c r="CK7" s="38">
        <v>158.94</v>
      </c>
      <c r="CL7" s="38">
        <v>136.86000000000001</v>
      </c>
      <c r="CM7" s="38">
        <v>56.22</v>
      </c>
      <c r="CN7" s="38">
        <v>55.66</v>
      </c>
      <c r="CO7" s="38">
        <v>54.76</v>
      </c>
      <c r="CP7" s="38">
        <v>65.22</v>
      </c>
      <c r="CQ7" s="38">
        <v>66.819999999999993</v>
      </c>
      <c r="CR7" s="38">
        <v>67.95</v>
      </c>
      <c r="CS7" s="38">
        <v>66.63</v>
      </c>
      <c r="CT7" s="38">
        <v>67.040000000000006</v>
      </c>
      <c r="CU7" s="38">
        <v>66.34</v>
      </c>
      <c r="CV7" s="38">
        <v>67.069999999999993</v>
      </c>
      <c r="CW7" s="38">
        <v>58.98</v>
      </c>
      <c r="CX7" s="38">
        <v>96.16</v>
      </c>
      <c r="CY7" s="38">
        <v>96.3</v>
      </c>
      <c r="CZ7" s="38">
        <v>96.59</v>
      </c>
      <c r="DA7" s="38">
        <v>96.79</v>
      </c>
      <c r="DB7" s="38">
        <v>97.05</v>
      </c>
      <c r="DC7" s="38">
        <v>93.12</v>
      </c>
      <c r="DD7" s="38">
        <v>93.38</v>
      </c>
      <c r="DE7" s="38">
        <v>93.5</v>
      </c>
      <c r="DF7" s="38">
        <v>93.86</v>
      </c>
      <c r="DG7" s="38">
        <v>93.96</v>
      </c>
      <c r="DH7" s="38">
        <v>95.2</v>
      </c>
      <c r="DI7" s="38">
        <v>32.69</v>
      </c>
      <c r="DJ7" s="38">
        <v>34.549999999999997</v>
      </c>
      <c r="DK7" s="38">
        <v>36.53</v>
      </c>
      <c r="DL7" s="38">
        <v>37.4</v>
      </c>
      <c r="DM7" s="38">
        <v>39.049999999999997</v>
      </c>
      <c r="DN7" s="38">
        <v>28.35</v>
      </c>
      <c r="DO7" s="38">
        <v>27.96</v>
      </c>
      <c r="DP7" s="38">
        <v>28.81</v>
      </c>
      <c r="DQ7" s="38">
        <v>31.19</v>
      </c>
      <c r="DR7" s="38">
        <v>33.090000000000003</v>
      </c>
      <c r="DS7" s="38">
        <v>38.6</v>
      </c>
      <c r="DT7" s="38">
        <v>2.5099999999999998</v>
      </c>
      <c r="DU7" s="38">
        <v>3.34</v>
      </c>
      <c r="DV7" s="38">
        <v>3.71</v>
      </c>
      <c r="DW7" s="38">
        <v>4.0199999999999996</v>
      </c>
      <c r="DX7" s="38">
        <v>4.68</v>
      </c>
      <c r="DY7" s="38">
        <v>3.05</v>
      </c>
      <c r="DZ7" s="38">
        <v>3.4</v>
      </c>
      <c r="EA7" s="38">
        <v>3.84</v>
      </c>
      <c r="EB7" s="38">
        <v>4.3099999999999996</v>
      </c>
      <c r="EC7" s="38">
        <v>5.04</v>
      </c>
      <c r="ED7" s="38">
        <v>5.64</v>
      </c>
      <c r="EE7" s="38">
        <v>0.06</v>
      </c>
      <c r="EF7" s="38">
        <v>0.05</v>
      </c>
      <c r="EG7" s="38">
        <v>5.47</v>
      </c>
      <c r="EH7" s="38">
        <v>2.98</v>
      </c>
      <c r="EI7" s="38">
        <v>4.38</v>
      </c>
      <c r="EJ7" s="38">
        <v>0.08</v>
      </c>
      <c r="EK7" s="38">
        <v>0.22</v>
      </c>
      <c r="EL7" s="38">
        <v>0.28000000000000003</v>
      </c>
      <c r="EM7" s="38">
        <v>0.21</v>
      </c>
      <c r="EN7" s="38">
        <v>0.25</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2020-02-05T02:03:21Z</cp:lastPrinted>
  <dcterms:created xsi:type="dcterms:W3CDTF">2019-12-05T04:43:53Z</dcterms:created>
  <dcterms:modified xsi:type="dcterms:W3CDTF">2020-02-05T02:19:15Z</dcterms:modified>
  <cp:category/>
</cp:coreProperties>
</file>