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yama-city.local\40上下水道局\4004水道経営\s1\_s2（移行）\☆公共下水道事業会計\◎決算統計\平成３０年度\20200120公営企業に係る経営比較分析表（平成30年度決算）の分析等について\03回答\下水道（法適用）\"/>
    </mc:Choice>
  </mc:AlternateContent>
  <workbookProtection workbookAlgorithmName="SHA-512" workbookHashValue="BZsTQW1JNr9644qdaYfkbZZfbdldvkBBdNN6CnpxRdW0oZIOR0E3pqMyfzkf7REVieMeF/zc++U/Hk3lYDSz9A==" workbookSaltValue="2hDzl626okfvkmEYj5leOA=="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<sst xmlns="http://schemas.openxmlformats.org/spreadsheetml/2006/main" count="223" uniqueCount="111">
  <si>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</si>
  <si>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</si>
  <si>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</si>
  <si>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</si>
  <si>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</si>
  <si>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</si>
  <si>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</si>
  <si>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</si>
  <si>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</si>
  <si>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</si>
  <si>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</si>
  <si>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</si>
  <si>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</si>
  <si>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</si>
  <si>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</si>
  <si>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</si>
  <si>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</si>
  <si>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</si>
  <si>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</si>
  <si>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</si>
  <si>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</si>
  <si>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</si>
  <si>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</si>
  <si>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</si>
  <si>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</si>
  <si>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</si>
  <si>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</si>
  <si>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</si>
  <si>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</si>
  <si>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</si>
  <si>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</si>
  <si>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</si>
  <si>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</si>
  <si>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</si>
  <si>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</si>
  <si>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</si>
  <si>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</si>
  <si>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</si>
  <si>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</si>
  <si>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</si>
  <si>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</si>
  <si>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</si>
  <si>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</si>
  <si>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</si>
  <si>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</si>
  <si>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</si>
  <si>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</si>
  <si>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</si>
  <si>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</si>
  <si>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</si>
  <si>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</si>
  <si>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</si>
  <si>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</si>
  <si>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</si>
  <si>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</si>
  <si>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</si>
  <si>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</si>
  <si>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</si>
  <si>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</si>
  <si>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</si>
  <si>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</si>
  <si>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</si>
  <si>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</si>
  <si>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</si>
  <si>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</si>
  <si>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</si>
  <si>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</si>
  <si>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</si>
  <si>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</si>
  <si>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</si>
  <si>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</si>
  <si>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</si>
  <si>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</si>
  <si>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</si>
  <si>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</si>
  <si>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</si>
  <si>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</si>
  <si>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</si>
  <si>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</si>
  <si>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</si>
  <si>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</si>
  <si>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</si>
  <si>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</si>
  <si>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</si>
  <si>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</si>
  <si>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</si>
  <si>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</si>
  <si>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</si>
  <si>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</si>
  <si>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</si>
  <si>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</si>
  <si>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</si>
  <si>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</si>
  <si>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</si>
  <si>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</si>
  <si>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</si>
  <si>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</si>
  <si>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</si>
  <si>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</si>
  <si>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</si>
  <si>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</si>
  <si>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</si>
  <si>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</si>
  <si>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</si>
  <si>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</si>
  <si>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</si>
  <si>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</si>
  <si>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</si>
  <si>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・有形固定資産減価償却率は、有形固定資産減価償却累計額に増加により、年々高くなっています。
・管渠老朽化率は、現在、法定耐用年数を経過する管渠はありませんが、数年後から増加していくことが予測されます。</t>
    <rPh sb="14" eb="16">
      <t>ユウケイ</t>
    </rPh>
    <rPh sb="16" eb="18">
      <t>コテイ</t>
    </rPh>
    <rPh sb="18" eb="20">
      <t>シサン</t>
    </rPh>
    <rPh sb="20" eb="22">
      <t>ゲンカ</t>
    </rPh>
    <rPh sb="22" eb="24">
      <t>ショウキャク</t>
    </rPh>
    <rPh sb="24" eb="27">
      <t>ルイケイガク</t>
    </rPh>
    <rPh sb="28" eb="30">
      <t>ゾウカ</t>
    </rPh>
    <rPh sb="34" eb="36">
      <t>ネンネン</t>
    </rPh>
    <rPh sb="36" eb="37">
      <t>タカ</t>
    </rPh>
    <phoneticPr fontId="4"/>
  </si>
  <si>
    <t>・短期的な支払い能力を示す流動比率の数値が低い状況にありますが、企業債の償還が進むことで今後改善が見込まれるほか、経常収支比率が100％を超えていることなど、概ね健全な状況にあると考えています。
・しかしながら、平成28年度をもって計画的な面的整備が完了したことから、今後、下水道接続件数の大幅な増加は見込めず、水需要の減少が下水道収益の減少となって経営に影響を及ぼすことが懸念され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phoneticPr fontId="4"/>
  </si>
  <si>
    <t>・経常収支比率は、年によって増減はありますが、経常収支が黒字を示す100％以上を維持しています。これは、収入の面では、主要な財源である下水道収益（使用料収入）が横ばいで推移している一方で、費用の面において、企業債償還の進行に伴い支払利息が毎年減少していることによるものです。
・流動比率は、類似団体と比べ低い値となっています。これは、処理区域を拡張するための集中的投資の財源として発行した企業債の償還が影響しているためであり、今後、償還が進むにつれて改善していくものと見込んでいます。
・企業債残高対事業規模比率は、類似団体と比べ高い値となっていますが、企業債の償還を着実に進めていることから、引き続き減少していくものと見込んでいます。
・経費回収率が100％前後で推移していることや、上記のように、企業債の償還額が大きいため流動比率が低い水準にあることから、引き続き資金残高の動きに注意しながら事業を実施していく必要があります。
・施設利用率は、H29から晴天時平均処理水量の見直しをしたため増加しています。
・水洗化率は、下水道未接続世帯への啓発活動を継続して取り組み普及促進を図っていることから、接続世帯数の増加とともに年々高くなっています。
※経費回収率については、平成30年度に実施した富山市における浄化センターの今後の運営の在り方について検討した業務委託の財源に国庫補助金を充当しているため100％を下回っていますが、当該事業分を除けば汚水処理に要する費用は使用料収入で賄われているため経費回収率は100％となります。</t>
    <rPh sb="145" eb="147">
      <t>ルイジ</t>
    </rPh>
    <rPh sb="147" eb="149">
      <t>ダンタイ</t>
    </rPh>
    <rPh sb="150" eb="151">
      <t>クラ</t>
    </rPh>
    <rPh sb="201" eb="203">
      <t>エイキョウ</t>
    </rPh>
    <rPh sb="213" eb="215">
      <t>コンゴ</t>
    </rPh>
    <rPh sb="265" eb="266">
      <t>タカ</t>
    </rPh>
    <rPh sb="284" eb="286">
      <t>チャクジツ</t>
    </rPh>
    <rPh sb="287" eb="288">
      <t>スス</t>
    </rPh>
    <rPh sb="297" eb="298">
      <t>ヒ</t>
    </rPh>
    <rPh sb="299" eb="300">
      <t>ツヅ</t>
    </rPh>
    <rPh sb="301" eb="303">
      <t>ゲンショウ</t>
    </rPh>
    <rPh sb="330" eb="332">
      <t>ゼンゴ</t>
    </rPh>
    <rPh sb="333" eb="335">
      <t>スイイ</t>
    </rPh>
    <rPh sb="343" eb="345">
      <t>ジョウキ</t>
    </rPh>
    <rPh sb="358" eb="359">
      <t>オオ</t>
    </rPh>
    <rPh sb="380" eb="381">
      <t>ヒ</t>
    </rPh>
    <rPh sb="382" eb="383">
      <t>ツヅ</t>
    </rPh>
    <rPh sb="389" eb="390">
      <t>ウゴ</t>
    </rPh>
    <rPh sb="392" eb="394">
      <t>チュウイ</t>
    </rPh>
    <rPh sb="515" eb="516">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</si>
</sst>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0.15</c:v>
                </c:pt>
                <c:pt idx="1">
                  <c:v>0.2</c:v>
                </c:pt>
                <c:pt idx="2">
                  <c:v>0.12</c:v>
                </c:pt>
                <c:pt idx="3">
                  <c:v>0.12</c:v>
                </c:pt>
                <c:pt idx="4" formatCode="#,##0.00;&quot;△&quot;#,##0.00">
                  <c:v>0</c:v>
                </c:pt>
              </c:numCache>
            </c:numRef>
          </c:val>
          <c:extLst xmlns:c16r2="http://schemas.microsoft.com/office/drawing/2015/06/chart">
            <c:ext xmlns:c16="http://schemas.microsoft.com/office/drawing/2014/chart" uri="{C3380CC4-5D6E-409C-BE32-E72D297353CC}">
              <c16:uniqueId val="{00000000-82A5-456E-B7CC-B92FB7EA0FE6}"/>
            </c:ext>
          </c:extLst>
        </c:ser>
        <c:dLbls>
          <c:showLegendKey val="0"/>
          <c:showVal val="0"/>
          <c:showCatName val="0"/>
          <c:showSerName val="0"/>
          <c:showPercent val="0"/>
          <c:showBubbleSize val="0"/>
        </c:dLbls>
        <c:gapWidth val="150"/>
        <c:axId val="755716784"/>
        <c:axId val="7557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xmlns:c16r2="http://schemas.microsoft.com/office/drawing/2015/06/chart">
            <c:ext xmlns:c16="http://schemas.microsoft.com/office/drawing/2014/chart" uri="{C3380CC4-5D6E-409C-BE32-E72D297353CC}">
              <c16:uniqueId val="{00000001-82A5-456E-B7CC-B92FB7EA0FE6}"/>
            </c:ext>
          </c:extLst>
        </c:ser>
        <c:dLbls>
          <c:showLegendKey val="0"/>
          <c:showVal val="0"/>
          <c:showCatName val="0"/>
          <c:showSerName val="0"/>
          <c:showPercent val="0"/>
          <c:showBubbleSize val="0"/>
        </c:dLbls>
        <c:marker val="1"/>
        <c:smooth val="0"/>
        <c:axId val="755716784"/>
        <c:axId val="755716000"/>
      </c:lineChart>
      <c:dateAx>
        <c:axId val="755716784"/>
        <c:scaling>
          <c:orientation val="minMax"/>
        </c:scaling>
        <c:delete val="1"/>
        <c:axPos val="b"/>
        <c:numFmt formatCode="ge" sourceLinked="1"/>
        <c:majorTickMark val="none"/>
        <c:minorTickMark val="none"/>
        <c:tickLblPos val="none"/>
        <c:crossAx val="755716000"/>
        <c:crosses val="autoZero"/>
        <c:auto val="1"/>
        <c:lblOffset val="100"/>
        <c:baseTimeUnit val="years"/>
      </c:dateAx>
      <c:valAx>
        <c:axId val="7557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71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13.1</c:v>
                </c:pt>
                <c:pt idx="1">
                  <c:v>13.25</c:v>
                </c:pt>
                <c:pt idx="2">
                  <c:v>13.09</c:v>
                </c:pt>
                <c:pt idx="3">
                  <c:v>60.92</c:v>
                </c:pt>
                <c:pt idx="4">
                  <c:v>61.81</c:v>
                </c:pt>
              </c:numCache>
            </c:numRef>
          </c:val>
          <c:extLst xmlns:c16r2="http://schemas.microsoft.com/office/drawing/2015/06/chart">
            <c:ext xmlns:c16="http://schemas.microsoft.com/office/drawing/2014/chart" uri="{C3380CC4-5D6E-409C-BE32-E72D297353CC}">
              <c16:uniqueId val="{00000000-6850-4C13-A94B-4F776F203FBB}"/>
            </c:ext>
          </c:extLst>
        </c:ser>
        <c:dLbls>
          <c:showLegendKey val="0"/>
          <c:showVal val="0"/>
          <c:showCatName val="0"/>
          <c:showSerName val="0"/>
          <c:showPercent val="0"/>
          <c:showBubbleSize val="0"/>
        </c:dLbls>
        <c:gapWidth val="150"/>
        <c:axId val="494782248"/>
        <c:axId val="49478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xmlns:c16r2="http://schemas.microsoft.com/office/drawing/2015/06/chart">
            <c:ext xmlns:c16="http://schemas.microsoft.com/office/drawing/2014/chart" uri="{C3380CC4-5D6E-409C-BE32-E72D297353CC}">
              <c16:uniqueId val="{00000001-6850-4C13-A94B-4F776F203FBB}"/>
            </c:ext>
          </c:extLst>
        </c:ser>
        <c:dLbls>
          <c:showLegendKey val="0"/>
          <c:showVal val="0"/>
          <c:showCatName val="0"/>
          <c:showSerName val="0"/>
          <c:showPercent val="0"/>
          <c:showBubbleSize val="0"/>
        </c:dLbls>
        <c:marker val="1"/>
        <c:smooth val="0"/>
        <c:axId val="494782248"/>
        <c:axId val="494781072"/>
      </c:lineChart>
      <c:dateAx>
        <c:axId val="494782248"/>
        <c:scaling>
          <c:orientation val="minMax"/>
        </c:scaling>
        <c:delete val="1"/>
        <c:axPos val="b"/>
        <c:numFmt formatCode="ge" sourceLinked="1"/>
        <c:majorTickMark val="none"/>
        <c:minorTickMark val="none"/>
        <c:tickLblPos val="none"/>
        <c:crossAx val="494781072"/>
        <c:crosses val="autoZero"/>
        <c:auto val="1"/>
        <c:lblOffset val="100"/>
        <c:baseTimeUnit val="years"/>
      </c:dateAx>
      <c:valAx>
        <c:axId val="49478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8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87.74</c:v>
                </c:pt>
                <c:pt idx="1">
                  <c:v>88.42</c:v>
                </c:pt>
                <c:pt idx="2">
                  <c:v>89.42</c:v>
                </c:pt>
                <c:pt idx="3">
                  <c:v>90.1</c:v>
                </c:pt>
                <c:pt idx="4">
                  <c:v>90.84</c:v>
                </c:pt>
              </c:numCache>
            </c:numRef>
          </c:val>
          <c:extLst xmlns:c16r2="http://schemas.microsoft.com/office/drawing/2015/06/chart">
            <c:ext xmlns:c16="http://schemas.microsoft.com/office/drawing/2014/chart" uri="{C3380CC4-5D6E-409C-BE32-E72D297353CC}">
              <c16:uniqueId val="{00000000-6100-4B2E-9B4F-6A42F0FB9C44}"/>
            </c:ext>
          </c:extLst>
        </c:ser>
        <c:dLbls>
          <c:showLegendKey val="0"/>
          <c:showVal val="0"/>
          <c:showCatName val="0"/>
          <c:showSerName val="0"/>
          <c:showPercent val="0"/>
          <c:showBubbleSize val="0"/>
        </c:dLbls>
        <c:gapWidth val="150"/>
        <c:axId val="494777544"/>
        <c:axId val="49477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xmlns:c16r2="http://schemas.microsoft.com/office/drawing/2015/06/chart">
            <c:ext xmlns:c16="http://schemas.microsoft.com/office/drawing/2014/chart" uri="{C3380CC4-5D6E-409C-BE32-E72D297353CC}">
              <c16:uniqueId val="{00000001-6100-4B2E-9B4F-6A42F0FB9C44}"/>
            </c:ext>
          </c:extLst>
        </c:ser>
        <c:dLbls>
          <c:showLegendKey val="0"/>
          <c:showVal val="0"/>
          <c:showCatName val="0"/>
          <c:showSerName val="0"/>
          <c:showPercent val="0"/>
          <c:showBubbleSize val="0"/>
        </c:dLbls>
        <c:marker val="1"/>
        <c:smooth val="0"/>
        <c:axId val="494777544"/>
        <c:axId val="494778328"/>
      </c:lineChart>
      <c:dateAx>
        <c:axId val="494777544"/>
        <c:scaling>
          <c:orientation val="minMax"/>
        </c:scaling>
        <c:delete val="1"/>
        <c:axPos val="b"/>
        <c:numFmt formatCode="ge" sourceLinked="1"/>
        <c:majorTickMark val="none"/>
        <c:minorTickMark val="none"/>
        <c:tickLblPos val="none"/>
        <c:crossAx val="494778328"/>
        <c:crosses val="autoZero"/>
        <c:auto val="1"/>
        <c:lblOffset val="100"/>
        <c:baseTimeUnit val="years"/>
      </c:dateAx>
      <c:valAx>
        <c:axId val="49477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7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102.87</c:v>
                </c:pt>
                <c:pt idx="1">
                  <c:v>104.3</c:v>
                </c:pt>
                <c:pt idx="2">
                  <c:v>108.01</c:v>
                </c:pt>
                <c:pt idx="3">
                  <c:v>109.75</c:v>
                </c:pt>
                <c:pt idx="4">
                  <c:v>109.05</c:v>
                </c:pt>
              </c:numCache>
            </c:numRef>
          </c:val>
          <c:extLst xmlns:c16r2="http://schemas.microsoft.com/office/drawing/2015/06/chart">
            <c:ext xmlns:c16="http://schemas.microsoft.com/office/drawing/2014/chart" uri="{C3380CC4-5D6E-409C-BE32-E72D297353CC}">
              <c16:uniqueId val="{00000000-BF1C-4EB3-A0F8-DA2DB95D328E}"/>
            </c:ext>
          </c:extLst>
        </c:ser>
        <c:dLbls>
          <c:showLegendKey val="0"/>
          <c:showVal val="0"/>
          <c:showCatName val="0"/>
          <c:showSerName val="0"/>
          <c:showPercent val="0"/>
          <c:showBubbleSize val="0"/>
        </c:dLbls>
        <c:gapWidth val="150"/>
        <c:axId val="755719528"/>
        <c:axId val="49770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99.07</c:v>
                </c:pt>
                <c:pt idx="2">
                  <c:v>101.17</c:v>
                </c:pt>
                <c:pt idx="3">
                  <c:v>103.61</c:v>
                </c:pt>
                <c:pt idx="4">
                  <c:v>102.95</c:v>
                </c:pt>
              </c:numCache>
            </c:numRef>
          </c:val>
          <c:smooth val="0"/>
          <c:extLst xmlns:c16r2="http://schemas.microsoft.com/office/drawing/2015/06/chart">
            <c:ext xmlns:c16="http://schemas.microsoft.com/office/drawing/2014/chart" uri="{C3380CC4-5D6E-409C-BE32-E72D297353CC}">
              <c16:uniqueId val="{00000001-BF1C-4EB3-A0F8-DA2DB95D328E}"/>
            </c:ext>
          </c:extLst>
        </c:ser>
        <c:dLbls>
          <c:showLegendKey val="0"/>
          <c:showVal val="0"/>
          <c:showCatName val="0"/>
          <c:showSerName val="0"/>
          <c:showPercent val="0"/>
          <c:showBubbleSize val="0"/>
        </c:dLbls>
        <c:marker val="1"/>
        <c:smooth val="0"/>
        <c:axId val="755719528"/>
        <c:axId val="497705808"/>
      </c:lineChart>
      <c:dateAx>
        <c:axId val="755719528"/>
        <c:scaling>
          <c:orientation val="minMax"/>
        </c:scaling>
        <c:delete val="1"/>
        <c:axPos val="b"/>
        <c:numFmt formatCode="ge" sourceLinked="1"/>
        <c:majorTickMark val="none"/>
        <c:minorTickMark val="none"/>
        <c:tickLblPos val="none"/>
        <c:crossAx val="497705808"/>
        <c:crosses val="autoZero"/>
        <c:auto val="1"/>
        <c:lblOffset val="100"/>
        <c:baseTimeUnit val="years"/>
      </c:dateAx>
      <c:valAx>
        <c:axId val="49770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71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22.2</c:v>
                </c:pt>
                <c:pt idx="1">
                  <c:v>23.94</c:v>
                </c:pt>
                <c:pt idx="2">
                  <c:v>25.64</c:v>
                </c:pt>
                <c:pt idx="3">
                  <c:v>27.39</c:v>
                </c:pt>
                <c:pt idx="4">
                  <c:v>29.18</c:v>
                </c:pt>
              </c:numCache>
            </c:numRef>
          </c:val>
          <c:extLst xmlns:c16r2="http://schemas.microsoft.com/office/drawing/2015/06/chart">
            <c:ext xmlns:c16="http://schemas.microsoft.com/office/drawing/2014/chart" uri="{C3380CC4-5D6E-409C-BE32-E72D297353CC}">
              <c16:uniqueId val="{00000000-0771-42CF-B441-87B73A9CCE86}"/>
            </c:ext>
          </c:extLst>
        </c:ser>
        <c:dLbls>
          <c:showLegendKey val="0"/>
          <c:showVal val="0"/>
          <c:showCatName val="0"/>
          <c:showSerName val="0"/>
          <c:showPercent val="0"/>
          <c:showBubbleSize val="0"/>
        </c:dLbls>
        <c:gapWidth val="150"/>
        <c:axId val="497706592"/>
        <c:axId val="49770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23.33</c:v>
                </c:pt>
                <c:pt idx="1">
                  <c:v>25.07</c:v>
                </c:pt>
                <c:pt idx="2">
                  <c:v>28.48</c:v>
                </c:pt>
                <c:pt idx="3">
                  <c:v>28.59</c:v>
                </c:pt>
                <c:pt idx="4">
                  <c:v>26.56</c:v>
                </c:pt>
              </c:numCache>
            </c:numRef>
          </c:val>
          <c:smooth val="0"/>
          <c:extLst xmlns:c16r2="http://schemas.microsoft.com/office/drawing/2015/06/chart">
            <c:ext xmlns:c16="http://schemas.microsoft.com/office/drawing/2014/chart" uri="{C3380CC4-5D6E-409C-BE32-E72D297353CC}">
              <c16:uniqueId val="{00000001-0771-42CF-B441-87B73A9CCE86}"/>
            </c:ext>
          </c:extLst>
        </c:ser>
        <c:dLbls>
          <c:showLegendKey val="0"/>
          <c:showVal val="0"/>
          <c:showCatName val="0"/>
          <c:showSerName val="0"/>
          <c:showPercent val="0"/>
          <c:showBubbleSize val="0"/>
        </c:dLbls>
        <c:marker val="1"/>
        <c:smooth val="0"/>
        <c:axId val="497706592"/>
        <c:axId val="497707768"/>
      </c:lineChart>
      <c:dateAx>
        <c:axId val="497706592"/>
        <c:scaling>
          <c:orientation val="minMax"/>
        </c:scaling>
        <c:delete val="1"/>
        <c:axPos val="b"/>
        <c:numFmt formatCode="ge" sourceLinked="1"/>
        <c:majorTickMark val="none"/>
        <c:minorTickMark val="none"/>
        <c:tickLblPos val="none"/>
        <c:crossAx val="497707768"/>
        <c:crosses val="autoZero"/>
        <c:auto val="1"/>
        <c:lblOffset val="100"/>
        <c:baseTimeUnit val="years"/>
      </c:dateAx>
      <c:valAx>
        <c:axId val="49770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7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AE-43B5-BFCC-F8C4262C05E0}"/>
            </c:ext>
          </c:extLst>
        </c:ser>
        <c:dLbls>
          <c:showLegendKey val="0"/>
          <c:showVal val="0"/>
          <c:showCatName val="0"/>
          <c:showSerName val="0"/>
          <c:showPercent val="0"/>
          <c:showBubbleSize val="0"/>
        </c:dLbls>
        <c:gapWidth val="150"/>
        <c:axId val="764814032"/>
        <c:axId val="7648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FAE-43B5-BFCC-F8C4262C05E0}"/>
            </c:ext>
          </c:extLst>
        </c:ser>
        <c:dLbls>
          <c:showLegendKey val="0"/>
          <c:showVal val="0"/>
          <c:showCatName val="0"/>
          <c:showSerName val="0"/>
          <c:showPercent val="0"/>
          <c:showBubbleSize val="0"/>
        </c:dLbls>
        <c:marker val="1"/>
        <c:smooth val="0"/>
        <c:axId val="764814032"/>
        <c:axId val="764814816"/>
      </c:lineChart>
      <c:dateAx>
        <c:axId val="764814032"/>
        <c:scaling>
          <c:orientation val="minMax"/>
        </c:scaling>
        <c:delete val="1"/>
        <c:axPos val="b"/>
        <c:numFmt formatCode="ge" sourceLinked="1"/>
        <c:majorTickMark val="none"/>
        <c:minorTickMark val="none"/>
        <c:tickLblPos val="none"/>
        <c:crossAx val="764814816"/>
        <c:crosses val="autoZero"/>
        <c:auto val="1"/>
        <c:lblOffset val="100"/>
        <c:baseTimeUnit val="years"/>
      </c:dateAx>
      <c:valAx>
        <c:axId val="7648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81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44-4A87-AF06-7DC7E5851F93}"/>
            </c:ext>
          </c:extLst>
        </c:ser>
        <c:dLbls>
          <c:showLegendKey val="0"/>
          <c:showVal val="0"/>
          <c:showCatName val="0"/>
          <c:showSerName val="0"/>
          <c:showPercent val="0"/>
          <c:showBubbleSize val="0"/>
        </c:dLbls>
        <c:gapWidth val="150"/>
        <c:axId val="764816776"/>
        <c:axId val="76481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50.43</c:v>
                </c:pt>
                <c:pt idx="1">
                  <c:v>64.760000000000005</c:v>
                </c:pt>
                <c:pt idx="2">
                  <c:v>68.930000000000007</c:v>
                </c:pt>
                <c:pt idx="3">
                  <c:v>80.63</c:v>
                </c:pt>
                <c:pt idx="4">
                  <c:v>27.02</c:v>
                </c:pt>
              </c:numCache>
            </c:numRef>
          </c:val>
          <c:smooth val="0"/>
          <c:extLst xmlns:c16r2="http://schemas.microsoft.com/office/drawing/2015/06/chart">
            <c:ext xmlns:c16="http://schemas.microsoft.com/office/drawing/2014/chart" uri="{C3380CC4-5D6E-409C-BE32-E72D297353CC}">
              <c16:uniqueId val="{00000001-1D44-4A87-AF06-7DC7E5851F93}"/>
            </c:ext>
          </c:extLst>
        </c:ser>
        <c:dLbls>
          <c:showLegendKey val="0"/>
          <c:showVal val="0"/>
          <c:showCatName val="0"/>
          <c:showSerName val="0"/>
          <c:showPercent val="0"/>
          <c:showBubbleSize val="0"/>
        </c:dLbls>
        <c:marker val="1"/>
        <c:smooth val="0"/>
        <c:axId val="764816776"/>
        <c:axId val="764815992"/>
      </c:lineChart>
      <c:dateAx>
        <c:axId val="764816776"/>
        <c:scaling>
          <c:orientation val="minMax"/>
        </c:scaling>
        <c:delete val="1"/>
        <c:axPos val="b"/>
        <c:numFmt formatCode="ge" sourceLinked="1"/>
        <c:majorTickMark val="none"/>
        <c:minorTickMark val="none"/>
        <c:tickLblPos val="none"/>
        <c:crossAx val="764815992"/>
        <c:crosses val="autoZero"/>
        <c:auto val="1"/>
        <c:lblOffset val="100"/>
        <c:baseTimeUnit val="years"/>
      </c:dateAx>
      <c:valAx>
        <c:axId val="76481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81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30.97</c:v>
                </c:pt>
                <c:pt idx="1">
                  <c:v>29.24</c:v>
                </c:pt>
                <c:pt idx="2">
                  <c:v>26.23</c:v>
                </c:pt>
                <c:pt idx="3">
                  <c:v>22.45</c:v>
                </c:pt>
                <c:pt idx="4">
                  <c:v>25.92</c:v>
                </c:pt>
              </c:numCache>
            </c:numRef>
          </c:val>
          <c:extLst xmlns:c16r2="http://schemas.microsoft.com/office/drawing/2015/06/chart">
            <c:ext xmlns:c16="http://schemas.microsoft.com/office/drawing/2014/chart" uri="{C3380CC4-5D6E-409C-BE32-E72D297353CC}">
              <c16:uniqueId val="{00000000-5738-49BB-9D0E-E3CABEA5716C}"/>
            </c:ext>
          </c:extLst>
        </c:ser>
        <c:dLbls>
          <c:showLegendKey val="0"/>
          <c:showVal val="0"/>
          <c:showCatName val="0"/>
          <c:showSerName val="0"/>
          <c:showPercent val="0"/>
          <c:showBubbleSize val="0"/>
        </c:dLbls>
        <c:gapWidth val="150"/>
        <c:axId val="500143584"/>
        <c:axId val="50013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34.29</c:v>
                </c:pt>
                <c:pt idx="1">
                  <c:v>88.18</c:v>
                </c:pt>
                <c:pt idx="2">
                  <c:v>70.42</c:v>
                </c:pt>
                <c:pt idx="3">
                  <c:v>70.92</c:v>
                </c:pt>
                <c:pt idx="4">
                  <c:v>60.67</c:v>
                </c:pt>
              </c:numCache>
            </c:numRef>
          </c:val>
          <c:smooth val="0"/>
          <c:extLst xmlns:c16r2="http://schemas.microsoft.com/office/drawing/2015/06/chart">
            <c:ext xmlns:c16="http://schemas.microsoft.com/office/drawing/2014/chart" uri="{C3380CC4-5D6E-409C-BE32-E72D297353CC}">
              <c16:uniqueId val="{00000001-5738-49BB-9D0E-E3CABEA5716C}"/>
            </c:ext>
          </c:extLst>
        </c:ser>
        <c:dLbls>
          <c:showLegendKey val="0"/>
          <c:showVal val="0"/>
          <c:showCatName val="0"/>
          <c:showSerName val="0"/>
          <c:showPercent val="0"/>
          <c:showBubbleSize val="0"/>
        </c:dLbls>
        <c:marker val="1"/>
        <c:smooth val="0"/>
        <c:axId val="500143584"/>
        <c:axId val="500137704"/>
      </c:lineChart>
      <c:dateAx>
        <c:axId val="500143584"/>
        <c:scaling>
          <c:orientation val="minMax"/>
        </c:scaling>
        <c:delete val="1"/>
        <c:axPos val="b"/>
        <c:numFmt formatCode="ge" sourceLinked="1"/>
        <c:majorTickMark val="none"/>
        <c:minorTickMark val="none"/>
        <c:tickLblPos val="none"/>
        <c:crossAx val="500137704"/>
        <c:crosses val="autoZero"/>
        <c:auto val="1"/>
        <c:lblOffset val="100"/>
        <c:baseTimeUnit val="years"/>
      </c:dateAx>
      <c:valAx>
        <c:axId val="50013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1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1767.37</c:v>
                </c:pt>
                <c:pt idx="1">
                  <c:v>1762.89</c:v>
                </c:pt>
                <c:pt idx="2">
                  <c:v>1677.05</c:v>
                </c:pt>
                <c:pt idx="3">
                  <c:v>1565.04</c:v>
                </c:pt>
                <c:pt idx="4">
                  <c:v>1477.38</c:v>
                </c:pt>
              </c:numCache>
            </c:numRef>
          </c:val>
          <c:extLst xmlns:c16r2="http://schemas.microsoft.com/office/drawing/2015/06/chart">
            <c:ext xmlns:c16="http://schemas.microsoft.com/office/drawing/2014/chart" uri="{C3380CC4-5D6E-409C-BE32-E72D297353CC}">
              <c16:uniqueId val="{00000000-AF2A-4FED-9D8F-FA64133A587A}"/>
            </c:ext>
          </c:extLst>
        </c:ser>
        <c:dLbls>
          <c:showLegendKey val="0"/>
          <c:showVal val="0"/>
          <c:showCatName val="0"/>
          <c:showSerName val="0"/>
          <c:showPercent val="0"/>
          <c:showBubbleSize val="0"/>
        </c:dLbls>
        <c:gapWidth val="150"/>
        <c:axId val="500140056"/>
        <c:axId val="5001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xmlns:c16r2="http://schemas.microsoft.com/office/drawing/2015/06/chart">
            <c:ext xmlns:c16="http://schemas.microsoft.com/office/drawing/2014/chart" uri="{C3380CC4-5D6E-409C-BE32-E72D297353CC}">
              <c16:uniqueId val="{00000001-AF2A-4FED-9D8F-FA64133A587A}"/>
            </c:ext>
          </c:extLst>
        </c:ser>
        <c:dLbls>
          <c:showLegendKey val="0"/>
          <c:showVal val="0"/>
          <c:showCatName val="0"/>
          <c:showSerName val="0"/>
          <c:showPercent val="0"/>
          <c:showBubbleSize val="0"/>
        </c:dLbls>
        <c:marker val="1"/>
        <c:smooth val="0"/>
        <c:axId val="500140056"/>
        <c:axId val="500145152"/>
      </c:lineChart>
      <c:dateAx>
        <c:axId val="500140056"/>
        <c:scaling>
          <c:orientation val="minMax"/>
        </c:scaling>
        <c:delete val="1"/>
        <c:axPos val="b"/>
        <c:numFmt formatCode="ge" sourceLinked="1"/>
        <c:majorTickMark val="none"/>
        <c:minorTickMark val="none"/>
        <c:tickLblPos val="none"/>
        <c:crossAx val="500145152"/>
        <c:crosses val="autoZero"/>
        <c:auto val="1"/>
        <c:lblOffset val="100"/>
        <c:baseTimeUnit val="years"/>
      </c:dateAx>
      <c:valAx>
        <c:axId val="5001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14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92.08</c:v>
                </c:pt>
                <c:pt idx="1">
                  <c:v>94.05</c:v>
                </c:pt>
                <c:pt idx="2">
                  <c:v>100.48</c:v>
                </c:pt>
                <c:pt idx="3">
                  <c:v>100</c:v>
                </c:pt>
                <c:pt idx="4">
                  <c:v>99.83</c:v>
                </c:pt>
              </c:numCache>
            </c:numRef>
          </c:val>
          <c:extLst xmlns:c16r2="http://schemas.microsoft.com/office/drawing/2015/06/chart">
            <c:ext xmlns:c16="http://schemas.microsoft.com/office/drawing/2014/chart" uri="{C3380CC4-5D6E-409C-BE32-E72D297353CC}">
              <c16:uniqueId val="{00000000-8027-48D1-9D23-B5BBF9651181}"/>
            </c:ext>
          </c:extLst>
        </c:ser>
        <c:dLbls>
          <c:showLegendKey val="0"/>
          <c:showVal val="0"/>
          <c:showCatName val="0"/>
          <c:showSerName val="0"/>
          <c:showPercent val="0"/>
          <c:showBubbleSize val="0"/>
        </c:dLbls>
        <c:gapWidth val="150"/>
        <c:axId val="500140448"/>
        <c:axId val="50014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xmlns:c16r2="http://schemas.microsoft.com/office/drawing/2015/06/chart">
            <c:ext xmlns:c16="http://schemas.microsoft.com/office/drawing/2014/chart" uri="{C3380CC4-5D6E-409C-BE32-E72D297353CC}">
              <c16:uniqueId val="{00000001-8027-48D1-9D23-B5BBF9651181}"/>
            </c:ext>
          </c:extLst>
        </c:ser>
        <c:dLbls>
          <c:showLegendKey val="0"/>
          <c:showVal val="0"/>
          <c:showCatName val="0"/>
          <c:showSerName val="0"/>
          <c:showPercent val="0"/>
          <c:showBubbleSize val="0"/>
        </c:dLbls>
        <c:marker val="1"/>
        <c:smooth val="0"/>
        <c:axId val="500140448"/>
        <c:axId val="500141232"/>
      </c:lineChart>
      <c:dateAx>
        <c:axId val="500140448"/>
        <c:scaling>
          <c:orientation val="minMax"/>
        </c:scaling>
        <c:delete val="1"/>
        <c:axPos val="b"/>
        <c:numFmt formatCode="ge" sourceLinked="1"/>
        <c:majorTickMark val="none"/>
        <c:minorTickMark val="none"/>
        <c:tickLblPos val="none"/>
        <c:crossAx val="500141232"/>
        <c:crosses val="autoZero"/>
        <c:auto val="1"/>
        <c:lblOffset val="100"/>
        <c:baseTimeUnit val="years"/>
      </c:dateAx>
      <c:valAx>
        <c:axId val="50014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1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198.78</c:v>
                </c:pt>
                <c:pt idx="1">
                  <c:v>193.27</c:v>
                </c:pt>
                <c:pt idx="2">
                  <c:v>180.8</c:v>
                </c:pt>
                <c:pt idx="3">
                  <c:v>183.44</c:v>
                </c:pt>
                <c:pt idx="4">
                  <c:v>183.1</c:v>
                </c:pt>
              </c:numCache>
            </c:numRef>
          </c:val>
          <c:extLst xmlns:c16r2="http://schemas.microsoft.com/office/drawing/2015/06/chart">
            <c:ext xmlns:c16="http://schemas.microsoft.com/office/drawing/2014/chart" uri="{C3380CC4-5D6E-409C-BE32-E72D297353CC}">
              <c16:uniqueId val="{00000000-3D1B-4756-9E83-BD2D75870BC0}"/>
            </c:ext>
          </c:extLst>
        </c:ser>
        <c:dLbls>
          <c:showLegendKey val="0"/>
          <c:showVal val="0"/>
          <c:showCatName val="0"/>
          <c:showSerName val="0"/>
          <c:showPercent val="0"/>
          <c:showBubbleSize val="0"/>
        </c:dLbls>
        <c:gapWidth val="150"/>
        <c:axId val="500142016"/>
        <c:axId val="50014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xmlns:c16r2="http://schemas.microsoft.com/office/drawing/2015/06/chart">
            <c:ext xmlns:c16="http://schemas.microsoft.com/office/drawing/2014/chart" uri="{C3380CC4-5D6E-409C-BE32-E72D297353CC}">
              <c16:uniqueId val="{00000001-3D1B-4756-9E83-BD2D75870BC0}"/>
            </c:ext>
          </c:extLst>
        </c:ser>
        <c:dLbls>
          <c:showLegendKey val="0"/>
          <c:showVal val="0"/>
          <c:showCatName val="0"/>
          <c:showSerName val="0"/>
          <c:showPercent val="0"/>
          <c:showBubbleSize val="0"/>
        </c:dLbls>
        <c:marker val="1"/>
        <c:smooth val="0"/>
        <c:axId val="500142016"/>
        <c:axId val="500142800"/>
      </c:lineChart>
      <c:dateAx>
        <c:axId val="500142016"/>
        <c:scaling>
          <c:orientation val="minMax"/>
        </c:scaling>
        <c:delete val="1"/>
        <c:axPos val="b"/>
        <c:numFmt formatCode="ge" sourceLinked="1"/>
        <c:majorTickMark val="none"/>
        <c:minorTickMark val="none"/>
        <c:tickLblPos val="none"/>
        <c:crossAx val="500142800"/>
        <c:crosses val="autoZero"/>
        <c:auto val="1"/>
        <c:lblOffset val="100"/>
        <c:baseTimeUnit val="years"/>
      </c:dateAx>
      <c:valAx>
        <c:axId val="50014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1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5"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富山県　富山市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自治体職員</v>
      </c>
      <c r="AE8" s="49"/>
      <c r="AF8" s="49"/>
      <c r="AG8" s="49"/>
      <c r="AH8" s="49"/>
      <c r="AI8" s="49"/>
      <c r="AJ8" s="49"/>
      <c r="AK8" s="3"/>
      <c r="AL8" s="50">
        <f>データ!S6</f>
        <v>417234</v>
      </c>
      <c r="AM8" s="50"/>
      <c r="AN8" s="50"/>
      <c r="AO8" s="50"/>
      <c r="AP8" s="50"/>
      <c r="AQ8" s="50"/>
      <c r="AR8" s="50"/>
      <c r="AS8" s="50"/>
      <c r="AT8" s="45">
        <f>データ!T6</f>
        <v>1241.77</v>
      </c>
      <c r="AU8" s="45"/>
      <c r="AV8" s="45"/>
      <c r="AW8" s="45"/>
      <c r="AX8" s="45"/>
      <c r="AY8" s="45"/>
      <c r="AZ8" s="45"/>
      <c r="BA8" s="45"/>
      <c r="BB8" s="45">
        <f>データ!U6</f>
        <v>336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42.77</v>
      </c>
      <c r="J10" s="45"/>
      <c r="K10" s="45"/>
      <c r="L10" s="45"/>
      <c r="M10" s="45"/>
      <c r="N10" s="45"/>
      <c r="O10" s="45"/>
      <c r="P10" s="45">
        <f>データ!P6</f>
        <v>18.71</v>
      </c>
      <c r="Q10" s="45"/>
      <c r="R10" s="45"/>
      <c r="S10" s="45"/>
      <c r="T10" s="45"/>
      <c r="U10" s="45"/>
      <c r="V10" s="45"/>
      <c r="W10" s="45">
        <f>データ!Q6</f>
        <v>84.56</v>
      </c>
      <c r="X10" s="45"/>
      <c r="Y10" s="45"/>
      <c r="Z10" s="45"/>
      <c r="AA10" s="45"/>
      <c r="AB10" s="45"/>
      <c r="AC10" s="45"/>
      <c r="AD10" s="50">
        <f>データ!R6</f>
        <v>3024</v>
      </c>
      <c r="AE10" s="50"/>
      <c r="AF10" s="50"/>
      <c r="AG10" s="50"/>
      <c r="AH10" s="50"/>
      <c r="AI10" s="50"/>
      <c r="AJ10" s="50"/>
      <c r="AK10" s="2"/>
      <c r="AL10" s="50">
        <f>データ!V6</f>
        <v>77816</v>
      </c>
      <c r="AM10" s="50"/>
      <c r="AN10" s="50"/>
      <c r="AO10" s="50"/>
      <c r="AP10" s="50"/>
      <c r="AQ10" s="50"/>
      <c r="AR10" s="50"/>
      <c r="AS10" s="50"/>
      <c r="AT10" s="45">
        <f>データ!W6</f>
        <v>24.64</v>
      </c>
      <c r="AU10" s="45"/>
      <c r="AV10" s="45"/>
      <c r="AW10" s="45"/>
      <c r="AX10" s="45"/>
      <c r="AY10" s="45"/>
      <c r="AZ10" s="45"/>
      <c r="BA10" s="45"/>
      <c r="BB10" s="45">
        <f>データ!X6</f>
        <v>3158.12</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2">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110</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109</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M4/vYkeiVBEioP4kRwwnjYtd6Nzip62bbOIlOxNorMR+kTHamd2MQ//lhCDCvTkMbCBNYkbvrSJcUvi0ijnubQ==" saltValue="1zQPDLzSRqMONU3QHpNN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2">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162019</v>
      </c>
      <c r="D6" s="33">
        <f t="shared" si="3"/>
        <v>46</v>
      </c>
      <c r="E6" s="33">
        <f t="shared" si="3"/>
        <v>17</v>
      </c>
      <c r="F6" s="33">
        <f t="shared" si="3"/>
        <v>4</v>
      </c>
      <c r="G6" s="33">
        <f t="shared" si="3"/>
        <v>0</v>
      </c>
      <c r="H6" s="33" t="str">
        <f t="shared" si="3"/>
        <v>富山県　富山市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42.77</v>
      </c>
      <c r="P6" s="34">
        <f t="shared" si="3"/>
        <v>18.71</v>
      </c>
      <c r="Q6" s="34">
        <f t="shared" si="3"/>
        <v>84.56</v>
      </c>
      <c r="R6" s="34">
        <f t="shared" si="3"/>
        <v>3024</v>
      </c>
      <c r="S6" s="34">
        <f t="shared" si="3"/>
        <v>417234</v>
      </c>
      <c r="T6" s="34">
        <f t="shared" si="3"/>
        <v>1241.77</v>
      </c>
      <c r="U6" s="34">
        <f t="shared" si="3"/>
        <v>336</v>
      </c>
      <c r="V6" s="34">
        <f t="shared" si="3"/>
        <v>77816</v>
      </c>
      <c r="W6" s="34">
        <f t="shared" si="3"/>
        <v>24.64</v>
      </c>
      <c r="X6" s="34">
        <f t="shared" si="3"/>
        <v>3158.12</v>
      </c>
      <c r="Y6" s="35">
        <f>IF(Y7="",NA(),Y7)</f>
        <v>102.87</v>
      </c>
      <c r="Z6" s="35">
        <f t="shared" ref="Z6:AH6" si="4">IF(Z7="",NA(),Z7)</f>
        <v>104.3</v>
      </c>
      <c r="AA6" s="35">
        <f t="shared" si="4"/>
        <v>108.01</v>
      </c>
      <c r="AB6" s="35">
        <f t="shared" si="4"/>
        <v>109.75</v>
      </c>
      <c r="AC6" s="35">
        <f t="shared" si="4"/>
        <v>109.05</v>
      </c>
      <c r="AD6" s="35">
        <f t="shared" si="4"/>
        <v>93.62</v>
      </c>
      <c r="AE6" s="35">
        <f t="shared" si="4"/>
        <v>99.07</v>
      </c>
      <c r="AF6" s="35">
        <f t="shared" si="4"/>
        <v>101.17</v>
      </c>
      <c r="AG6" s="35">
        <f t="shared" si="4"/>
        <v>103.61</v>
      </c>
      <c r="AH6" s="35">
        <f t="shared" si="4"/>
        <v>102.95</v>
      </c>
      <c r="AI6" s="34" t="str">
        <f>IF(AI7="","",IF(AI7="-","【-】","【"&amp;SUBSTITUTE(TEXT(AI7,"#,##0.00"),"-","△")&amp;"】"))</f>
        <v>【101.92】</v>
      </c>
      <c r="AJ6" s="34">
        <f>IF(AJ7="",NA(),AJ7)</f>
        <v>0</v>
      </c>
      <c r="AK6" s="34">
        <f t="shared" ref="AK6:AS6" si="5">IF(AK7="",NA(),AK7)</f>
        <v>0</v>
      </c>
      <c r="AL6" s="34">
        <f t="shared" si="5"/>
        <v>0</v>
      </c>
      <c r="AM6" s="34">
        <f t="shared" si="5"/>
        <v>0</v>
      </c>
      <c r="AN6" s="34">
        <f t="shared" si="5"/>
        <v>0</v>
      </c>
      <c r="AO6" s="35">
        <f t="shared" si="5"/>
        <v>50.43</v>
      </c>
      <c r="AP6" s="35">
        <f t="shared" si="5"/>
        <v>64.760000000000005</v>
      </c>
      <c r="AQ6" s="35">
        <f t="shared" si="5"/>
        <v>68.930000000000007</v>
      </c>
      <c r="AR6" s="35">
        <f t="shared" si="5"/>
        <v>80.63</v>
      </c>
      <c r="AS6" s="35">
        <f t="shared" si="5"/>
        <v>27.02</v>
      </c>
      <c r="AT6" s="34" t="str">
        <f>IF(AT7="","",IF(AT7="-","【-】","【"&amp;SUBSTITUTE(TEXT(AT7,"#,##0.00"),"-","△")&amp;"】"))</f>
        <v>【88.06】</v>
      </c>
      <c r="AU6" s="35">
        <f>IF(AU7="",NA(),AU7)</f>
        <v>30.97</v>
      </c>
      <c r="AV6" s="35">
        <f t="shared" ref="AV6:BD6" si="6">IF(AV7="",NA(),AV7)</f>
        <v>29.24</v>
      </c>
      <c r="AW6" s="35">
        <f t="shared" si="6"/>
        <v>26.23</v>
      </c>
      <c r="AX6" s="35">
        <f t="shared" si="6"/>
        <v>22.45</v>
      </c>
      <c r="AY6" s="35">
        <f t="shared" si="6"/>
        <v>25.92</v>
      </c>
      <c r="AZ6" s="35">
        <f t="shared" si="6"/>
        <v>34.29</v>
      </c>
      <c r="BA6" s="35">
        <f t="shared" si="6"/>
        <v>88.18</v>
      </c>
      <c r="BB6" s="35">
        <f t="shared" si="6"/>
        <v>70.42</v>
      </c>
      <c r="BC6" s="35">
        <f t="shared" si="6"/>
        <v>70.92</v>
      </c>
      <c r="BD6" s="35">
        <f t="shared" si="6"/>
        <v>60.67</v>
      </c>
      <c r="BE6" s="34" t="str">
        <f>IF(BE7="","",IF(BE7="-","【-】","【"&amp;SUBSTITUTE(TEXT(BE7,"#,##0.00"),"-","△")&amp;"】"))</f>
        <v>【54.23】</v>
      </c>
      <c r="BF6" s="35">
        <f>IF(BF7="",NA(),BF7)</f>
        <v>1767.37</v>
      </c>
      <c r="BG6" s="35">
        <f t="shared" ref="BG6:BO6" si="7">IF(BG7="",NA(),BG7)</f>
        <v>1762.89</v>
      </c>
      <c r="BH6" s="35">
        <f t="shared" si="7"/>
        <v>1677.05</v>
      </c>
      <c r="BI6" s="35">
        <f t="shared" si="7"/>
        <v>1565.04</v>
      </c>
      <c r="BJ6" s="35">
        <f t="shared" si="7"/>
        <v>1477.38</v>
      </c>
      <c r="BK6" s="35">
        <f t="shared" si="7"/>
        <v>1504.21</v>
      </c>
      <c r="BL6" s="35">
        <f t="shared" si="7"/>
        <v>1390.86</v>
      </c>
      <c r="BM6" s="35">
        <f t="shared" si="7"/>
        <v>1467.94</v>
      </c>
      <c r="BN6" s="35">
        <f t="shared" si="7"/>
        <v>1144.94</v>
      </c>
      <c r="BO6" s="35">
        <f t="shared" si="7"/>
        <v>1252.71</v>
      </c>
      <c r="BP6" s="34" t="str">
        <f>IF(BP7="","",IF(BP7="-","【-】","【"&amp;SUBSTITUTE(TEXT(BP7,"#,##0.00"),"-","△")&amp;"】"))</f>
        <v>【1,209.40】</v>
      </c>
      <c r="BQ6" s="35">
        <f>IF(BQ7="",NA(),BQ7)</f>
        <v>92.08</v>
      </c>
      <c r="BR6" s="35">
        <f t="shared" ref="BR6:BZ6" si="8">IF(BR7="",NA(),BR7)</f>
        <v>94.05</v>
      </c>
      <c r="BS6" s="35">
        <f t="shared" si="8"/>
        <v>100.48</v>
      </c>
      <c r="BT6" s="35">
        <f t="shared" si="8"/>
        <v>100</v>
      </c>
      <c r="BU6" s="35">
        <f t="shared" si="8"/>
        <v>99.83</v>
      </c>
      <c r="BV6" s="35">
        <f t="shared" si="8"/>
        <v>67.41</v>
      </c>
      <c r="BW6" s="35">
        <f t="shared" si="8"/>
        <v>76.849999999999994</v>
      </c>
      <c r="BX6" s="35">
        <f t="shared" si="8"/>
        <v>83.3</v>
      </c>
      <c r="BY6" s="35">
        <f t="shared" si="8"/>
        <v>88.16</v>
      </c>
      <c r="BZ6" s="35">
        <f t="shared" si="8"/>
        <v>87.03</v>
      </c>
      <c r="CA6" s="34" t="str">
        <f>IF(CA7="","",IF(CA7="-","【-】","【"&amp;SUBSTITUTE(TEXT(CA7,"#,##0.00"),"-","△")&amp;"】"))</f>
        <v>【74.48】</v>
      </c>
      <c r="CB6" s="35">
        <f>IF(CB7="",NA(),CB7)</f>
        <v>198.78</v>
      </c>
      <c r="CC6" s="35">
        <f t="shared" ref="CC6:CK6" si="9">IF(CC7="",NA(),CC7)</f>
        <v>193.27</v>
      </c>
      <c r="CD6" s="35">
        <f t="shared" si="9"/>
        <v>180.8</v>
      </c>
      <c r="CE6" s="35">
        <f t="shared" si="9"/>
        <v>183.44</v>
      </c>
      <c r="CF6" s="35">
        <f t="shared" si="9"/>
        <v>183.1</v>
      </c>
      <c r="CG6" s="35">
        <f t="shared" si="9"/>
        <v>216.49</v>
      </c>
      <c r="CH6" s="35">
        <f t="shared" si="9"/>
        <v>198.4</v>
      </c>
      <c r="CI6" s="35">
        <f t="shared" si="9"/>
        <v>184.56</v>
      </c>
      <c r="CJ6" s="35">
        <f t="shared" si="9"/>
        <v>173.89</v>
      </c>
      <c r="CK6" s="35">
        <f t="shared" si="9"/>
        <v>177.02</v>
      </c>
      <c r="CL6" s="34" t="str">
        <f>IF(CL7="","",IF(CL7="-","【-】","【"&amp;SUBSTITUTE(TEXT(CL7,"#,##0.00"),"-","△")&amp;"】"))</f>
        <v>【219.46】</v>
      </c>
      <c r="CM6" s="35">
        <f>IF(CM7="",NA(),CM7)</f>
        <v>13.1</v>
      </c>
      <c r="CN6" s="35">
        <f t="shared" ref="CN6:CV6" si="10">IF(CN7="",NA(),CN7)</f>
        <v>13.25</v>
      </c>
      <c r="CO6" s="35">
        <f t="shared" si="10"/>
        <v>13.09</v>
      </c>
      <c r="CP6" s="35">
        <f t="shared" si="10"/>
        <v>60.92</v>
      </c>
      <c r="CQ6" s="35">
        <f t="shared" si="10"/>
        <v>61.81</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87.74</v>
      </c>
      <c r="CY6" s="35">
        <f t="shared" ref="CY6:DG6" si="11">IF(CY7="",NA(),CY7)</f>
        <v>88.42</v>
      </c>
      <c r="CZ6" s="35">
        <f t="shared" si="11"/>
        <v>89.42</v>
      </c>
      <c r="DA6" s="35">
        <f t="shared" si="11"/>
        <v>90.1</v>
      </c>
      <c r="DB6" s="35">
        <f t="shared" si="11"/>
        <v>90.84</v>
      </c>
      <c r="DC6" s="35">
        <f t="shared" si="11"/>
        <v>86.28</v>
      </c>
      <c r="DD6" s="35">
        <f t="shared" si="11"/>
        <v>86.43</v>
      </c>
      <c r="DE6" s="35">
        <f t="shared" si="11"/>
        <v>86.43</v>
      </c>
      <c r="DF6" s="35">
        <f t="shared" si="11"/>
        <v>87.01</v>
      </c>
      <c r="DG6" s="35">
        <f t="shared" si="11"/>
        <v>87.84</v>
      </c>
      <c r="DH6" s="34" t="str">
        <f>IF(DH7="","",IF(DH7="-","【-】","【"&amp;SUBSTITUTE(TEXT(DH7,"#,##0.00"),"-","△")&amp;"】"))</f>
        <v>【83.36】</v>
      </c>
      <c r="DI6" s="35">
        <f>IF(DI7="",NA(),DI7)</f>
        <v>22.2</v>
      </c>
      <c r="DJ6" s="35">
        <f t="shared" ref="DJ6:DR6" si="12">IF(DJ7="",NA(),DJ7)</f>
        <v>23.94</v>
      </c>
      <c r="DK6" s="35">
        <f t="shared" si="12"/>
        <v>25.64</v>
      </c>
      <c r="DL6" s="35">
        <f t="shared" si="12"/>
        <v>27.39</v>
      </c>
      <c r="DM6" s="35">
        <f t="shared" si="12"/>
        <v>29.18</v>
      </c>
      <c r="DN6" s="35">
        <f t="shared" si="12"/>
        <v>23.33</v>
      </c>
      <c r="DO6" s="35">
        <f t="shared" si="12"/>
        <v>25.07</v>
      </c>
      <c r="DP6" s="35">
        <f t="shared" si="12"/>
        <v>28.48</v>
      </c>
      <c r="DQ6" s="35">
        <f t="shared" si="12"/>
        <v>28.59</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5">
        <f>IF(EE7="",NA(),EE7)</f>
        <v>0.15</v>
      </c>
      <c r="EF6" s="35">
        <f t="shared" ref="EF6:EN6" si="14">IF(EF7="",NA(),EF7)</f>
        <v>0.2</v>
      </c>
      <c r="EG6" s="35">
        <f t="shared" si="14"/>
        <v>0.12</v>
      </c>
      <c r="EH6" s="35">
        <f t="shared" si="14"/>
        <v>0.12</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8" s="36" customFormat="1" x14ac:dyDescent="0.2">
      <c r="A7" s="28"/>
      <c r="B7" s="37">
        <v>2018</v>
      </c>
      <c r="C7" s="37">
        <v>162019</v>
      </c>
      <c r="D7" s="37">
        <v>46</v>
      </c>
      <c r="E7" s="37">
        <v>17</v>
      </c>
      <c r="F7" s="37">
        <v>4</v>
      </c>
      <c r="G7" s="37">
        <v>0</v>
      </c>
      <c r="H7" s="37" t="s">
        <v>96</v>
      </c>
      <c r="I7" s="37" t="s">
        <v>97</v>
      </c>
      <c r="J7" s="37" t="s">
        <v>98</v>
      </c>
      <c r="K7" s="37" t="s">
        <v>99</v>
      </c>
      <c r="L7" s="37" t="s">
        <v>100</v>
      </c>
      <c r="M7" s="37" t="s">
        <v>101</v>
      </c>
      <c r="N7" s="38" t="s">
        <v>102</v>
      </c>
      <c r="O7" s="38">
        <v>42.77</v>
      </c>
      <c r="P7" s="38">
        <v>18.71</v>
      </c>
      <c r="Q7" s="38">
        <v>84.56</v>
      </c>
      <c r="R7" s="38">
        <v>3024</v>
      </c>
      <c r="S7" s="38">
        <v>417234</v>
      </c>
      <c r="T7" s="38">
        <v>1241.77</v>
      </c>
      <c r="U7" s="38">
        <v>336</v>
      </c>
      <c r="V7" s="38">
        <v>77816</v>
      </c>
      <c r="W7" s="38">
        <v>24.64</v>
      </c>
      <c r="X7" s="38">
        <v>3158.12</v>
      </c>
      <c r="Y7" s="38">
        <v>102.87</v>
      </c>
      <c r="Z7" s="38">
        <v>104.3</v>
      </c>
      <c r="AA7" s="38">
        <v>108.01</v>
      </c>
      <c r="AB7" s="38">
        <v>109.75</v>
      </c>
      <c r="AC7" s="38">
        <v>109.05</v>
      </c>
      <c r="AD7" s="38">
        <v>93.62</v>
      </c>
      <c r="AE7" s="38">
        <v>99.07</v>
      </c>
      <c r="AF7" s="38">
        <v>101.17</v>
      </c>
      <c r="AG7" s="38">
        <v>103.61</v>
      </c>
      <c r="AH7" s="38">
        <v>102.95</v>
      </c>
      <c r="AI7" s="38">
        <v>101.92</v>
      </c>
      <c r="AJ7" s="38">
        <v>0</v>
      </c>
      <c r="AK7" s="38">
        <v>0</v>
      </c>
      <c r="AL7" s="38">
        <v>0</v>
      </c>
      <c r="AM7" s="38">
        <v>0</v>
      </c>
      <c r="AN7" s="38">
        <v>0</v>
      </c>
      <c r="AO7" s="38">
        <v>50.43</v>
      </c>
      <c r="AP7" s="38">
        <v>64.760000000000005</v>
      </c>
      <c r="AQ7" s="38">
        <v>68.930000000000007</v>
      </c>
      <c r="AR7" s="38">
        <v>80.63</v>
      </c>
      <c r="AS7" s="38">
        <v>27.02</v>
      </c>
      <c r="AT7" s="38">
        <v>88.06</v>
      </c>
      <c r="AU7" s="38">
        <v>30.97</v>
      </c>
      <c r="AV7" s="38">
        <v>29.24</v>
      </c>
      <c r="AW7" s="38">
        <v>26.23</v>
      </c>
      <c r="AX7" s="38">
        <v>22.45</v>
      </c>
      <c r="AY7" s="38">
        <v>25.92</v>
      </c>
      <c r="AZ7" s="38">
        <v>34.29</v>
      </c>
      <c r="BA7" s="38">
        <v>88.18</v>
      </c>
      <c r="BB7" s="38">
        <v>70.42</v>
      </c>
      <c r="BC7" s="38">
        <v>70.92</v>
      </c>
      <c r="BD7" s="38">
        <v>60.67</v>
      </c>
      <c r="BE7" s="38">
        <v>54.23</v>
      </c>
      <c r="BF7" s="38">
        <v>1767.37</v>
      </c>
      <c r="BG7" s="38">
        <v>1762.89</v>
      </c>
      <c r="BH7" s="38">
        <v>1677.05</v>
      </c>
      <c r="BI7" s="38">
        <v>1565.04</v>
      </c>
      <c r="BJ7" s="38">
        <v>1477.38</v>
      </c>
      <c r="BK7" s="38">
        <v>1504.21</v>
      </c>
      <c r="BL7" s="38">
        <v>1390.86</v>
      </c>
      <c r="BM7" s="38">
        <v>1467.94</v>
      </c>
      <c r="BN7" s="38">
        <v>1144.94</v>
      </c>
      <c r="BO7" s="38">
        <v>1252.71</v>
      </c>
      <c r="BP7" s="38">
        <v>1209.4000000000001</v>
      </c>
      <c r="BQ7" s="38">
        <v>92.08</v>
      </c>
      <c r="BR7" s="38">
        <v>94.05</v>
      </c>
      <c r="BS7" s="38">
        <v>100.48</v>
      </c>
      <c r="BT7" s="38">
        <v>100</v>
      </c>
      <c r="BU7" s="38">
        <v>99.83</v>
      </c>
      <c r="BV7" s="38">
        <v>67.41</v>
      </c>
      <c r="BW7" s="38">
        <v>76.849999999999994</v>
      </c>
      <c r="BX7" s="38">
        <v>83.3</v>
      </c>
      <c r="BY7" s="38">
        <v>88.16</v>
      </c>
      <c r="BZ7" s="38">
        <v>87.03</v>
      </c>
      <c r="CA7" s="38">
        <v>74.48</v>
      </c>
      <c r="CB7" s="38">
        <v>198.78</v>
      </c>
      <c r="CC7" s="38">
        <v>193.27</v>
      </c>
      <c r="CD7" s="38">
        <v>180.8</v>
      </c>
      <c r="CE7" s="38">
        <v>183.44</v>
      </c>
      <c r="CF7" s="38">
        <v>183.1</v>
      </c>
      <c r="CG7" s="38">
        <v>216.49</v>
      </c>
      <c r="CH7" s="38">
        <v>198.4</v>
      </c>
      <c r="CI7" s="38">
        <v>184.56</v>
      </c>
      <c r="CJ7" s="38">
        <v>173.89</v>
      </c>
      <c r="CK7" s="38">
        <v>177.02</v>
      </c>
      <c r="CL7" s="38">
        <v>219.46</v>
      </c>
      <c r="CM7" s="38">
        <v>13.1</v>
      </c>
      <c r="CN7" s="38">
        <v>13.25</v>
      </c>
      <c r="CO7" s="38">
        <v>13.09</v>
      </c>
      <c r="CP7" s="38">
        <v>60.92</v>
      </c>
      <c r="CQ7" s="38">
        <v>61.81</v>
      </c>
      <c r="CR7" s="38">
        <v>38.409999999999997</v>
      </c>
      <c r="CS7" s="38">
        <v>39.25</v>
      </c>
      <c r="CT7" s="38">
        <v>43.18</v>
      </c>
      <c r="CU7" s="38">
        <v>42.38</v>
      </c>
      <c r="CV7" s="38">
        <v>46.17</v>
      </c>
      <c r="CW7" s="38">
        <v>42.82</v>
      </c>
      <c r="CX7" s="38">
        <v>87.74</v>
      </c>
      <c r="CY7" s="38">
        <v>88.42</v>
      </c>
      <c r="CZ7" s="38">
        <v>89.42</v>
      </c>
      <c r="DA7" s="38">
        <v>90.1</v>
      </c>
      <c r="DB7" s="38">
        <v>90.84</v>
      </c>
      <c r="DC7" s="38">
        <v>86.28</v>
      </c>
      <c r="DD7" s="38">
        <v>86.43</v>
      </c>
      <c r="DE7" s="38">
        <v>86.43</v>
      </c>
      <c r="DF7" s="38">
        <v>87.01</v>
      </c>
      <c r="DG7" s="38">
        <v>87.84</v>
      </c>
      <c r="DH7" s="38">
        <v>83.36</v>
      </c>
      <c r="DI7" s="38">
        <v>22.2</v>
      </c>
      <c r="DJ7" s="38">
        <v>23.94</v>
      </c>
      <c r="DK7" s="38">
        <v>25.64</v>
      </c>
      <c r="DL7" s="38">
        <v>27.39</v>
      </c>
      <c r="DM7" s="38">
        <v>29.18</v>
      </c>
      <c r="DN7" s="38">
        <v>23.33</v>
      </c>
      <c r="DO7" s="38">
        <v>25.07</v>
      </c>
      <c r="DP7" s="38">
        <v>28.48</v>
      </c>
      <c r="DQ7" s="38">
        <v>28.59</v>
      </c>
      <c r="DR7" s="38">
        <v>26.56</v>
      </c>
      <c r="DS7" s="38">
        <v>24.88</v>
      </c>
      <c r="DT7" s="38">
        <v>0</v>
      </c>
      <c r="DU7" s="38">
        <v>0</v>
      </c>
      <c r="DV7" s="38">
        <v>0</v>
      </c>
      <c r="DW7" s="38">
        <v>0</v>
      </c>
      <c r="DX7" s="38">
        <v>0</v>
      </c>
      <c r="DY7" s="38">
        <v>0</v>
      </c>
      <c r="DZ7" s="38">
        <v>0</v>
      </c>
      <c r="EA7" s="38">
        <v>0</v>
      </c>
      <c r="EB7" s="38">
        <v>0</v>
      </c>
      <c r="EC7" s="38">
        <v>0</v>
      </c>
      <c r="ED7" s="38">
        <v>0.01</v>
      </c>
      <c r="EE7" s="38">
        <v>0.15</v>
      </c>
      <c r="EF7" s="38">
        <v>0.2</v>
      </c>
      <c r="EG7" s="38">
        <v>0.12</v>
      </c>
      <c r="EH7" s="38">
        <v>0.12</v>
      </c>
      <c r="EI7" s="38">
        <v>0</v>
      </c>
      <c r="EJ7" s="38">
        <v>7.0000000000000007E-2</v>
      </c>
      <c r="EK7" s="38">
        <v>0.08</v>
      </c>
      <c r="EL7" s="38">
        <v>0.04</v>
      </c>
      <c r="EM7" s="38">
        <v>0.15</v>
      </c>
      <c r="EN7" s="38">
        <v>0.06</v>
      </c>
      <c r="EO7" s="38">
        <v>0.12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2020-02-05T02:06:04Z</cp:lastPrinted>
  <dcterms:created xsi:type="dcterms:W3CDTF">2019-12-05T04:49:26Z</dcterms:created>
  <dcterms:modified xsi:type="dcterms:W3CDTF">2020-02-05T02:19:11Z</dcterms:modified>
  <cp:category/>
</cp:coreProperties>
</file>