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1\第３係共有\☆照会（決算統計・財務諸表）\平成31年度\01　市町村支援課\20200117　公営企業に係る経営比較分析表（平成30年度決算）の分析等について\各課回答\下水道（法非適用）\"/>
    </mc:Choice>
  </mc:AlternateContent>
  <workbookProtection workbookAlgorithmName="SHA-512" workbookHashValue="vsQDbkxEM9yAbAOOSDzVHBOqvD7SxSxFXncpeSuSiGGmKsUokwqtvRoLZyc/8eyzEzWd9L6GLs1bhVviPSB5bw==" workbookSaltValue="J7XBMVtFSoKFARkZfGH1cA==" workbookSpinCount="100000" lockStructure="1"/>
  <bookViews>
    <workbookView xWindow="0" yWindow="0" windowWidth="23040" windowHeight="93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<sst xmlns="http://schemas.openxmlformats.org/spreadsheetml/2006/main" count="228" uniqueCount="114">
  <si>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</si>
  <si>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</si>
  <si>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</si>
  <si>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</si>
  <si>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</si>
  <si>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</si>
  <si>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</si>
  <si>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</si>
  <si>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</si>
  <si>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</si>
  <si>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</si>
  <si>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</si>
  <si>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</si>
  <si>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</si>
  <si>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</si>
  <si>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</si>
  <si>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</si>
  <si>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</si>
  <si>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</si>
  <si>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</si>
  <si>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</si>
  <si>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</si>
  <si>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</si>
  <si>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</si>
  <si>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</si>
  <si>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</si>
  <si>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</si>
  <si>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</si>
  <si>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</si>
  <si>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</si>
  <si>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</si>
  <si>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</si>
  <si>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</si>
  <si>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</si>
  <si>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</si>
  <si>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</si>
  <si>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</si>
  <si>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</si>
  <si>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</si>
  <si>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</si>
  <si>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</si>
  <si>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</si>
  <si>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</si>
  <si>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</si>
  <si>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</si>
  <si>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</si>
  <si>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</si>
  <si>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</si>
  <si>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</si>
  <si>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</si>
  <si>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</si>
  <si>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</si>
  <si>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</si>
  <si>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</si>
  <si>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</si>
  <si>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</si>
  <si>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</si>
  <si>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</si>
  <si>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</si>
  <si>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</si>
  <si>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</si>
  <si>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</si>
  <si>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</si>
  <si>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</si>
  <si>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</si>
  <si>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</si>
  <si>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</si>
  <si>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</si>
  <si>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</si>
  <si>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</si>
  <si>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</si>
  <si>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</si>
  <si>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</si>
  <si>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</si>
  <si>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</si>
  <si>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</si>
  <si>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</si>
  <si>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</si>
  <si>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</si>
  <si>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</si>
  <si>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</si>
  <si>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</si>
  <si>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</si>
  <si>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</si>
  <si>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</si>
  <si>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</si>
  <si>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</si>
  <si>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</si>
  <si>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</si>
  <si>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</si>
  <si>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</si>
  <si>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</si>
  <si>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</si>
  <si>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</si>
  <si>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</si>
  <si>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</si>
  <si>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</si>
  <si>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</si>
  <si>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</si>
  <si>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</si>
  <si>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</si>
  <si>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</si>
  <si>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</si>
  <si>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</si>
  <si>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</si>
  <si>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</si>
  <si>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</si>
  <si>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</si>
  <si>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</si>
  <si>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</si>
  <si>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</si>
  <si>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収益的収支比率および経費回収率が100％未満であり、一般会計繰入金により賄われている現状にある。
事業規模が小さいことから経費回収率の向上は難しい。</t>
    <rPh sb="1" eb="4">
      <t>シュウエキテキ</t>
    </rPh>
    <rPh sb="4" eb="6">
      <t>シュウシ</t>
    </rPh>
    <rPh sb="6" eb="8">
      <t>ヒリツ</t>
    </rPh>
    <rPh sb="11" eb="13">
      <t>ケイヒ</t>
    </rPh>
    <rPh sb="13" eb="15">
      <t>カイシュウ</t>
    </rPh>
    <rPh sb="15" eb="16">
      <t>リツ</t>
    </rPh>
    <rPh sb="21" eb="23">
      <t>ミマン</t>
    </rPh>
    <rPh sb="27" eb="29">
      <t>イッパン</t>
    </rPh>
    <rPh sb="29" eb="31">
      <t>カイケイ</t>
    </rPh>
    <rPh sb="31" eb="33">
      <t>クリイレ</t>
    </rPh>
    <rPh sb="33" eb="34">
      <t>キン</t>
    </rPh>
    <rPh sb="37" eb="38">
      <t>マカナ</t>
    </rPh>
    <rPh sb="43" eb="45">
      <t>ゲンジョウ</t>
    </rPh>
    <rPh sb="51" eb="53">
      <t>ジギョウ</t>
    </rPh>
    <rPh sb="53" eb="55">
      <t>キボ</t>
    </rPh>
    <rPh sb="56" eb="57">
      <t>チイ</t>
    </rPh>
    <rPh sb="63" eb="65">
      <t>ケイヒ</t>
    </rPh>
    <rPh sb="65" eb="67">
      <t>カイシュウ</t>
    </rPh>
    <rPh sb="67" eb="68">
      <t>リツ</t>
    </rPh>
    <rPh sb="69" eb="71">
      <t>コウジョウ</t>
    </rPh>
    <rPh sb="72" eb="73">
      <t>ムズカ</t>
    </rPh>
    <phoneticPr fontId="4"/>
  </si>
  <si>
    <t>　供用開始が一番早い（平成10年）管渠は21年経過しており、標準耐用年数50年経過している管渠は無い。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6">
      <t>カン</t>
    </rPh>
    <rPh sb="46" eb="47">
      <t>キョ</t>
    </rPh>
    <rPh sb="48" eb="49">
      <t>ナ</t>
    </rPh>
    <phoneticPr fontId="4"/>
  </si>
  <si>
    <t>　事業規模が小さいことから経費回収は難しいが、経費を抑制しつつ、効率的な維持管理に取り組む。
経営戦略：策定済</t>
    <rPh sb="1" eb="3">
      <t>ジギョウ</t>
    </rPh>
    <rPh sb="3" eb="5">
      <t>キボ</t>
    </rPh>
    <rPh sb="6" eb="7">
      <t>チイ</t>
    </rPh>
    <rPh sb="13" eb="15">
      <t>ケイヒ</t>
    </rPh>
    <rPh sb="15" eb="17">
      <t>カイシュウ</t>
    </rPh>
    <rPh sb="18" eb="19">
      <t>ムズカ</t>
    </rPh>
    <rPh sb="23" eb="25">
      <t>ケイヒ</t>
    </rPh>
    <rPh sb="26" eb="28">
      <t>ヨクセイ</t>
    </rPh>
    <rPh sb="32" eb="35">
      <t>コウリツテキ</t>
    </rPh>
    <rPh sb="36" eb="38">
      <t>イジ</t>
    </rPh>
    <rPh sb="38" eb="40">
      <t>カンリ</t>
    </rPh>
    <rPh sb="41" eb="42">
      <t>ト</t>
    </rPh>
    <rPh sb="43" eb="44">
      <t>ク</t>
    </rPh>
    <rPh sb="48" eb="50">
      <t>ケイエイ</t>
    </rPh>
    <rPh sb="50" eb="52">
      <t>センリャク</t>
    </rPh>
    <rPh sb="53" eb="55">
      <t>サクテイ</t>
    </rPh>
    <rPh sb="55" eb="56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</si>
</sst>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1F-4346-983C-BE1045F3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97464"/>
        <c:axId val="24732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1F-4346-983C-BE1045F3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97464"/>
        <c:axId val="247327952"/>
      </c:lineChart>
      <c:dateAx>
        <c:axId val="184497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327952"/>
        <c:crosses val="autoZero"/>
        <c:auto val="1"/>
        <c:lblOffset val="100"/>
        <c:baseTimeUnit val="years"/>
      </c:dateAx>
      <c:valAx>
        <c:axId val="24732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974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97.67</c:v>
                </c:pt>
                <c:pt idx="1">
                  <c:v>46.51</c:v>
                </c:pt>
                <c:pt idx="2">
                  <c:v>44.19</c:v>
                </c:pt>
                <c:pt idx="3">
                  <c:v>44.19</c:v>
                </c:pt>
                <c:pt idx="4">
                  <c:v>58.14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3-4F6D-B202-F6D265D4B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461280"/>
        <c:axId val="48677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37.950000000000003</c:v>
                </c:pt>
                <c:pt idx="1">
                  <c:v>34.92</c:v>
                </c:pt>
                <c:pt idx="2">
                  <c:v>36.44</c:v>
                </c:pt>
                <c:pt idx="3">
                  <c:v>34.29</c:v>
                </c:pt>
                <c:pt idx="4">
                  <c:v>35.340000000000003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03-4F6D-B202-F6D265D4B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61280"/>
        <c:axId val="486776336"/>
      </c:lineChart>
      <c:dateAx>
        <c:axId val="5894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776336"/>
        <c:crosses val="autoZero"/>
        <c:auto val="1"/>
        <c:lblOffset val="100"/>
        <c:baseTimeUnit val="years"/>
      </c:dateAx>
      <c:valAx>
        <c:axId val="48677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4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77.27</c:v>
                </c:pt>
                <c:pt idx="1">
                  <c:v>76.150000000000006</c:v>
                </c:pt>
                <c:pt idx="2">
                  <c:v>77.78</c:v>
                </c:pt>
                <c:pt idx="3">
                  <c:v>81.73</c:v>
                </c:pt>
                <c:pt idx="4">
                  <c:v>83.84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1-48A2-8BE1-AF8ABB80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77512"/>
        <c:axId val="4867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88.64</c:v>
                </c:pt>
                <c:pt idx="2">
                  <c:v>89.93</c:v>
                </c:pt>
                <c:pt idx="3">
                  <c:v>89.88</c:v>
                </c:pt>
                <c:pt idx="4">
                  <c:v>91.52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61-48A2-8BE1-AF8ABB80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77512"/>
        <c:axId val="486773984"/>
      </c:lineChart>
      <c:dateAx>
        <c:axId val="486777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773984"/>
        <c:crosses val="autoZero"/>
        <c:auto val="1"/>
        <c:lblOffset val="100"/>
        <c:baseTimeUnit val="years"/>
      </c:dateAx>
      <c:valAx>
        <c:axId val="48677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77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35.15</c:v>
                </c:pt>
                <c:pt idx="1">
                  <c:v>34.46</c:v>
                </c:pt>
                <c:pt idx="2">
                  <c:v>32.99</c:v>
                </c:pt>
                <c:pt idx="3">
                  <c:v>45.09</c:v>
                </c:pt>
                <c:pt idx="4">
                  <c:v>43.2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70-473C-BCE7-0BF4443B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76728"/>
        <c:axId val="48677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70-473C-BCE7-0BF4443B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76728"/>
        <c:axId val="486771240"/>
      </c:lineChart>
      <c:dateAx>
        <c:axId val="48677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771240"/>
        <c:crosses val="autoZero"/>
        <c:auto val="1"/>
        <c:lblOffset val="100"/>
        <c:baseTimeUnit val="years"/>
      </c:dateAx>
      <c:valAx>
        <c:axId val="48677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77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8-4E0D-AA48-DB918845F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70848"/>
        <c:axId val="48677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08-4E0D-AA48-DB918845F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70848"/>
        <c:axId val="486772024"/>
      </c:lineChart>
      <c:dateAx>
        <c:axId val="48677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772024"/>
        <c:crosses val="autoZero"/>
        <c:auto val="1"/>
        <c:lblOffset val="100"/>
        <c:baseTimeUnit val="years"/>
      </c:dateAx>
      <c:valAx>
        <c:axId val="48677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77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1-4AA6-AF4D-2ABB66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73200"/>
        <c:axId val="4867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1-4AA6-AF4D-2ABB66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73200"/>
        <c:axId val="486777120"/>
      </c:lineChart>
      <c:dateAx>
        <c:axId val="48677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777120"/>
        <c:crosses val="autoZero"/>
        <c:auto val="1"/>
        <c:lblOffset val="100"/>
        <c:baseTimeUnit val="years"/>
      </c:dateAx>
      <c:valAx>
        <c:axId val="4867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77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09-4220-9652-52C6A036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70064"/>
        <c:axId val="58946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09-4220-9652-52C6A036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70064"/>
        <c:axId val="589464024"/>
      </c:lineChart>
      <c:dateAx>
        <c:axId val="48677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464024"/>
        <c:crosses val="autoZero"/>
        <c:auto val="1"/>
        <c:lblOffset val="100"/>
        <c:baseTimeUnit val="years"/>
      </c:dateAx>
      <c:valAx>
        <c:axId val="58946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77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9-497F-97F8-042B2749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459712"/>
        <c:axId val="58946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B9-497F-97F8-042B2749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59712"/>
        <c:axId val="589466768"/>
      </c:lineChart>
      <c:dateAx>
        <c:axId val="5894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466768"/>
        <c:crosses val="autoZero"/>
        <c:auto val="1"/>
        <c:lblOffset val="100"/>
        <c:baseTimeUnit val="years"/>
      </c:dateAx>
      <c:valAx>
        <c:axId val="58946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4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1251.53</c:v>
                </c:pt>
                <c:pt idx="1">
                  <c:v>1220.42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A7-4243-BA5F-DFF5D1A4C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462848"/>
        <c:axId val="58945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2585.83</c:v>
                </c:pt>
                <c:pt idx="1">
                  <c:v>2464.06</c:v>
                </c:pt>
                <c:pt idx="2">
                  <c:v>1914.94</c:v>
                </c:pt>
                <c:pt idx="3">
                  <c:v>1759.36</c:v>
                </c:pt>
                <c:pt idx="4">
                  <c:v>1837.88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A7-4243-BA5F-DFF5D1A4C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62848"/>
        <c:axId val="589459320"/>
      </c:lineChart>
      <c:dateAx>
        <c:axId val="5894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459320"/>
        <c:crosses val="autoZero"/>
        <c:auto val="1"/>
        <c:lblOffset val="100"/>
        <c:baseTimeUnit val="years"/>
      </c:dateAx>
      <c:valAx>
        <c:axId val="58945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4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45.48</c:v>
                </c:pt>
                <c:pt idx="1">
                  <c:v>42.03</c:v>
                </c:pt>
                <c:pt idx="2">
                  <c:v>39.6</c:v>
                </c:pt>
                <c:pt idx="3">
                  <c:v>64.790000000000006</c:v>
                </c:pt>
                <c:pt idx="4">
                  <c:v>68.13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1-4371-B474-5875871D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464808"/>
        <c:axId val="58946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31.45</c:v>
                </c:pt>
                <c:pt idx="1">
                  <c:v>32.909999999999997</c:v>
                </c:pt>
                <c:pt idx="2">
                  <c:v>34.020000000000003</c:v>
                </c:pt>
                <c:pt idx="3">
                  <c:v>37.200000000000003</c:v>
                </c:pt>
                <c:pt idx="4">
                  <c:v>35.03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01-4371-B474-5875871D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64808"/>
        <c:axId val="589460888"/>
      </c:lineChart>
      <c:dateAx>
        <c:axId val="58946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460888"/>
        <c:crosses val="autoZero"/>
        <c:auto val="1"/>
        <c:lblOffset val="100"/>
        <c:baseTimeUnit val="years"/>
      </c:dateAx>
      <c:valAx>
        <c:axId val="58946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46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388.2</c:v>
                </c:pt>
                <c:pt idx="1">
                  <c:v>416.52</c:v>
                </c:pt>
                <c:pt idx="2">
                  <c:v>429.23</c:v>
                </c:pt>
                <c:pt idx="3">
                  <c:v>268.36</c:v>
                </c:pt>
                <c:pt idx="4">
                  <c:v>251.92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4-4C4C-A1BB-318D555B2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465200"/>
        <c:axId val="58946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588.54999999999995</c:v>
                </c:pt>
                <c:pt idx="1">
                  <c:v>561.54</c:v>
                </c:pt>
                <c:pt idx="2">
                  <c:v>553.77</c:v>
                </c:pt>
                <c:pt idx="3">
                  <c:v>508.64</c:v>
                </c:pt>
                <c:pt idx="4">
                  <c:v>525.22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84-4C4C-A1BB-318D555B2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65200"/>
        <c:axId val="589463632"/>
      </c:lineChart>
      <c:dateAx>
        <c:axId val="58946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463632"/>
        <c:crosses val="autoZero"/>
        <c:auto val="1"/>
        <c:lblOffset val="100"/>
        <c:baseTimeUnit val="years"/>
      </c:dateAx>
      <c:valAx>
        <c:axId val="58946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46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【1,937.22】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CB73" sqref="CB7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富山県　富山市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小規模集合排水処理</v>
      </c>
      <c r="Q8" s="71"/>
      <c r="R8" s="71"/>
      <c r="S8" s="71"/>
      <c r="T8" s="71"/>
      <c r="U8" s="71"/>
      <c r="V8" s="71"/>
      <c r="W8" s="71" t="str">
        <f>データ!L6</f>
        <v>I2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417234</v>
      </c>
      <c r="AM8" s="68"/>
      <c r="AN8" s="68"/>
      <c r="AO8" s="68"/>
      <c r="AP8" s="68"/>
      <c r="AQ8" s="68"/>
      <c r="AR8" s="68"/>
      <c r="AS8" s="68"/>
      <c r="AT8" s="67">
        <f>データ!T6</f>
        <v>1241.77</v>
      </c>
      <c r="AU8" s="67"/>
      <c r="AV8" s="67"/>
      <c r="AW8" s="67"/>
      <c r="AX8" s="67"/>
      <c r="AY8" s="67"/>
      <c r="AZ8" s="67"/>
      <c r="BA8" s="67"/>
      <c r="BB8" s="67">
        <f>データ!U6</f>
        <v>336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0.02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3024</v>
      </c>
      <c r="AE10" s="68"/>
      <c r="AF10" s="68"/>
      <c r="AG10" s="68"/>
      <c r="AH10" s="68"/>
      <c r="AI10" s="68"/>
      <c r="AJ10" s="68"/>
      <c r="AK10" s="2"/>
      <c r="AL10" s="68">
        <f>データ!V6</f>
        <v>99</v>
      </c>
      <c r="AM10" s="68"/>
      <c r="AN10" s="68"/>
      <c r="AO10" s="68"/>
      <c r="AP10" s="68"/>
      <c r="AQ10" s="68"/>
      <c r="AR10" s="68"/>
      <c r="AS10" s="68"/>
      <c r="AT10" s="67">
        <f>データ!W6</f>
        <v>0.03</v>
      </c>
      <c r="AU10" s="67"/>
      <c r="AV10" s="67"/>
      <c r="AW10" s="67"/>
      <c r="AX10" s="67"/>
      <c r="AY10" s="67"/>
      <c r="AZ10" s="67"/>
      <c r="BA10" s="67"/>
      <c r="BB10" s="67">
        <f>データ!X6</f>
        <v>3300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2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2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2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【1,937.22】</v>
      </c>
      <c r="I86" s="26" t="str">
        <f>データ!CA6</f>
        <v>【35.30】</v>
      </c>
      <c r="J86" s="26" t="str">
        <f>データ!CL6</f>
        <v>【521.14】</v>
      </c>
      <c r="K86" s="26" t="str">
        <f>データ!CW6</f>
        <v>【35.75】</v>
      </c>
      <c r="L86" s="26" t="str">
        <f>データ!DH6</f>
        <v>【90.51】</v>
      </c>
      <c r="M86" s="26" t="s">
        <v>44</v>
      </c>
      <c r="N86" s="26" t="s">
        <v>44</v>
      </c>
      <c r="O86" s="26" t="str">
        <f>データ!EO6</f>
        <v>【0.00】</v>
      </c>
    </row>
  </sheetData>
  <sheetProtection algorithmName="SHA-512" hashValue="yAUbrNqeW7GaOkdXjg2+3Z+c7oz43R1IOC/pSukr09u2vHp164VOmY2ZMryVsV24yjAIy04sfEqY1WaVEmpdQg==" saltValue="1SClC99ExFp00peHXkUk5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2018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3024</v>
      </c>
      <c r="S6" s="34">
        <f t="shared" si="3"/>
        <v>417234</v>
      </c>
      <c r="T6" s="34">
        <f t="shared" si="3"/>
        <v>1241.77</v>
      </c>
      <c r="U6" s="34">
        <f t="shared" si="3"/>
        <v>336</v>
      </c>
      <c r="V6" s="34">
        <f t="shared" si="3"/>
        <v>99</v>
      </c>
      <c r="W6" s="34">
        <f t="shared" si="3"/>
        <v>0.03</v>
      </c>
      <c r="X6" s="34">
        <f t="shared" si="3"/>
        <v>3300</v>
      </c>
      <c r="Y6" s="35">
        <f>IF(Y7="",NA(),Y7)</f>
        <v>35.15</v>
      </c>
      <c r="Z6" s="35">
        <f t="shared" ref="Z6:AH6" si="4">IF(Z7="",NA(),Z7)</f>
        <v>34.46</v>
      </c>
      <c r="AA6" s="35">
        <f t="shared" si="4"/>
        <v>32.99</v>
      </c>
      <c r="AB6" s="35">
        <f t="shared" si="4"/>
        <v>45.09</v>
      </c>
      <c r="AC6" s="35">
        <f t="shared" si="4"/>
        <v>43.2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1251.53</v>
      </c>
      <c r="BG6" s="35">
        <f t="shared" ref="BG6:BO6" si="7">IF(BG7="",NA(),BG7)</f>
        <v>1220.42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2585.83</v>
      </c>
      <c r="BL6" s="35">
        <f t="shared" si="7"/>
        <v>2464.06</v>
      </c>
      <c r="BM6" s="35">
        <f t="shared" si="7"/>
        <v>1914.94</v>
      </c>
      <c r="BN6" s="35">
        <f t="shared" si="7"/>
        <v>1759.36</v>
      </c>
      <c r="BO6" s="35">
        <f t="shared" si="7"/>
        <v>1837.88</v>
      </c>
      <c r="BP6" s="34" t="str">
        <f>IF(BP7="","",IF(BP7="-","【-】","【"&amp;SUBSTITUTE(TEXT(BP7,"#,##0.00"),"-","△")&amp;"】"))</f>
        <v>【1,937.22】</v>
      </c>
      <c r="BQ6" s="35">
        <f>IF(BQ7="",NA(),BQ7)</f>
        <v>45.48</v>
      </c>
      <c r="BR6" s="35">
        <f t="shared" ref="BR6:BZ6" si="8">IF(BR7="",NA(),BR7)</f>
        <v>42.03</v>
      </c>
      <c r="BS6" s="35">
        <f t="shared" si="8"/>
        <v>39.6</v>
      </c>
      <c r="BT6" s="35">
        <f t="shared" si="8"/>
        <v>64.790000000000006</v>
      </c>
      <c r="BU6" s="35">
        <f t="shared" si="8"/>
        <v>68.13</v>
      </c>
      <c r="BV6" s="35">
        <f t="shared" si="8"/>
        <v>31.45</v>
      </c>
      <c r="BW6" s="35">
        <f t="shared" si="8"/>
        <v>32.909999999999997</v>
      </c>
      <c r="BX6" s="35">
        <f t="shared" si="8"/>
        <v>34.020000000000003</v>
      </c>
      <c r="BY6" s="35">
        <f t="shared" si="8"/>
        <v>37.200000000000003</v>
      </c>
      <c r="BZ6" s="35">
        <f t="shared" si="8"/>
        <v>35.03</v>
      </c>
      <c r="CA6" s="34" t="str">
        <f>IF(CA7="","",IF(CA7="-","【-】","【"&amp;SUBSTITUTE(TEXT(CA7,"#,##0.00"),"-","△")&amp;"】"))</f>
        <v>【35.30】</v>
      </c>
      <c r="CB6" s="35">
        <f>IF(CB7="",NA(),CB7)</f>
        <v>388.2</v>
      </c>
      <c r="CC6" s="35">
        <f t="shared" ref="CC6:CK6" si="9">IF(CC7="",NA(),CC7)</f>
        <v>416.52</v>
      </c>
      <c r="CD6" s="35">
        <f t="shared" si="9"/>
        <v>429.23</v>
      </c>
      <c r="CE6" s="35">
        <f t="shared" si="9"/>
        <v>268.36</v>
      </c>
      <c r="CF6" s="35">
        <f t="shared" si="9"/>
        <v>251.92</v>
      </c>
      <c r="CG6" s="35">
        <f t="shared" si="9"/>
        <v>588.54999999999995</v>
      </c>
      <c r="CH6" s="35">
        <f t="shared" si="9"/>
        <v>561.54</v>
      </c>
      <c r="CI6" s="35">
        <f t="shared" si="9"/>
        <v>553.77</v>
      </c>
      <c r="CJ6" s="35">
        <f t="shared" si="9"/>
        <v>508.64</v>
      </c>
      <c r="CK6" s="35">
        <f t="shared" si="9"/>
        <v>525.22</v>
      </c>
      <c r="CL6" s="34" t="str">
        <f>IF(CL7="","",IF(CL7="-","【-】","【"&amp;SUBSTITUTE(TEXT(CL7,"#,##0.00"),"-","△")&amp;"】"))</f>
        <v>【521.14】</v>
      </c>
      <c r="CM6" s="35">
        <f>IF(CM7="",NA(),CM7)</f>
        <v>97.67</v>
      </c>
      <c r="CN6" s="35">
        <f t="shared" ref="CN6:CV6" si="10">IF(CN7="",NA(),CN7)</f>
        <v>46.51</v>
      </c>
      <c r="CO6" s="35">
        <f t="shared" si="10"/>
        <v>44.19</v>
      </c>
      <c r="CP6" s="35">
        <f t="shared" si="10"/>
        <v>44.19</v>
      </c>
      <c r="CQ6" s="35">
        <f t="shared" si="10"/>
        <v>58.14</v>
      </c>
      <c r="CR6" s="35">
        <f t="shared" si="10"/>
        <v>37.950000000000003</v>
      </c>
      <c r="CS6" s="35">
        <f t="shared" si="10"/>
        <v>34.92</v>
      </c>
      <c r="CT6" s="35">
        <f t="shared" si="10"/>
        <v>36.44</v>
      </c>
      <c r="CU6" s="35">
        <f t="shared" si="10"/>
        <v>34.29</v>
      </c>
      <c r="CV6" s="35">
        <f t="shared" si="10"/>
        <v>35.340000000000003</v>
      </c>
      <c r="CW6" s="34" t="str">
        <f>IF(CW7="","",IF(CW7="-","【-】","【"&amp;SUBSTITUTE(TEXT(CW7,"#,##0.00"),"-","△")&amp;"】"))</f>
        <v>【35.75】</v>
      </c>
      <c r="CX6" s="35">
        <f>IF(CX7="",NA(),CX7)</f>
        <v>77.27</v>
      </c>
      <c r="CY6" s="35">
        <f t="shared" ref="CY6:DG6" si="11">IF(CY7="",NA(),CY7)</f>
        <v>76.150000000000006</v>
      </c>
      <c r="CZ6" s="35">
        <f t="shared" si="11"/>
        <v>77.78</v>
      </c>
      <c r="DA6" s="35">
        <f t="shared" si="11"/>
        <v>81.73</v>
      </c>
      <c r="DB6" s="35">
        <f t="shared" si="11"/>
        <v>83.84</v>
      </c>
      <c r="DC6" s="35">
        <f t="shared" si="11"/>
        <v>88.2</v>
      </c>
      <c r="DD6" s="35">
        <f t="shared" si="11"/>
        <v>88.64</v>
      </c>
      <c r="DE6" s="35">
        <f t="shared" si="11"/>
        <v>89.93</v>
      </c>
      <c r="DF6" s="35">
        <f t="shared" si="11"/>
        <v>89.88</v>
      </c>
      <c r="DG6" s="35">
        <f t="shared" si="11"/>
        <v>91.52</v>
      </c>
      <c r="DH6" s="34" t="str">
        <f>IF(DH7="","",IF(DH7="-","【-】","【"&amp;SUBSTITUTE(TEXT(DH7,"#,##0.00"),"-","△")&amp;"】"))</f>
        <v>【90.51】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2">
      <c r="A7" s="28"/>
      <c r="B7" s="37">
        <v>2018</v>
      </c>
      <c r="C7" s="37">
        <v>162019</v>
      </c>
      <c r="D7" s="37">
        <v>47</v>
      </c>
      <c r="E7" s="37">
        <v>17</v>
      </c>
      <c r="F7" s="37">
        <v>9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0.02</v>
      </c>
      <c r="Q7" s="38">
        <v>100</v>
      </c>
      <c r="R7" s="38">
        <v>3024</v>
      </c>
      <c r="S7" s="38">
        <v>417234</v>
      </c>
      <c r="T7" s="38">
        <v>1241.77</v>
      </c>
      <c r="U7" s="38">
        <v>336</v>
      </c>
      <c r="V7" s="38">
        <v>99</v>
      </c>
      <c r="W7" s="38">
        <v>0.03</v>
      </c>
      <c r="X7" s="38">
        <v>3300</v>
      </c>
      <c r="Y7" s="38">
        <v>35.15</v>
      </c>
      <c r="Z7" s="38">
        <v>34.46</v>
      </c>
      <c r="AA7" s="38">
        <v>32.99</v>
      </c>
      <c r="AB7" s="38">
        <v>45.09</v>
      </c>
      <c r="AC7" s="38">
        <v>43.2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1251.53</v>
      </c>
      <c r="BG7" s="38">
        <v>1220.42</v>
      </c>
      <c r="BH7" s="38">
        <v>0</v>
      </c>
      <c r="BI7" s="38">
        <v>0</v>
      </c>
      <c r="BJ7" s="38">
        <v>0</v>
      </c>
      <c r="BK7" s="38">
        <v>2585.83</v>
      </c>
      <c r="BL7" s="38">
        <v>2464.06</v>
      </c>
      <c r="BM7" s="38">
        <v>1914.94</v>
      </c>
      <c r="BN7" s="38">
        <v>1759.36</v>
      </c>
      <c r="BO7" s="38">
        <v>1837.88</v>
      </c>
      <c r="BP7" s="38">
        <v>1937.22</v>
      </c>
      <c r="BQ7" s="38">
        <v>45.48</v>
      </c>
      <c r="BR7" s="38">
        <v>42.03</v>
      </c>
      <c r="BS7" s="38">
        <v>39.6</v>
      </c>
      <c r="BT7" s="38">
        <v>64.790000000000006</v>
      </c>
      <c r="BU7" s="38">
        <v>68.13</v>
      </c>
      <c r="BV7" s="38">
        <v>31.45</v>
      </c>
      <c r="BW7" s="38">
        <v>32.909999999999997</v>
      </c>
      <c r="BX7" s="38">
        <v>34.020000000000003</v>
      </c>
      <c r="BY7" s="38">
        <v>37.200000000000003</v>
      </c>
      <c r="BZ7" s="38">
        <v>35.03</v>
      </c>
      <c r="CA7" s="38">
        <v>35.299999999999997</v>
      </c>
      <c r="CB7" s="38">
        <v>388.2</v>
      </c>
      <c r="CC7" s="38">
        <v>416.52</v>
      </c>
      <c r="CD7" s="38">
        <v>429.23</v>
      </c>
      <c r="CE7" s="38">
        <v>268.36</v>
      </c>
      <c r="CF7" s="38">
        <v>251.92</v>
      </c>
      <c r="CG7" s="38">
        <v>588.54999999999995</v>
      </c>
      <c r="CH7" s="38">
        <v>561.54</v>
      </c>
      <c r="CI7" s="38">
        <v>553.77</v>
      </c>
      <c r="CJ7" s="38">
        <v>508.64</v>
      </c>
      <c r="CK7" s="38">
        <v>525.22</v>
      </c>
      <c r="CL7" s="38">
        <v>521.14</v>
      </c>
      <c r="CM7" s="38">
        <v>97.67</v>
      </c>
      <c r="CN7" s="38">
        <v>46.51</v>
      </c>
      <c r="CO7" s="38">
        <v>44.19</v>
      </c>
      <c r="CP7" s="38">
        <v>44.19</v>
      </c>
      <c r="CQ7" s="38">
        <v>58.14</v>
      </c>
      <c r="CR7" s="38">
        <v>37.950000000000003</v>
      </c>
      <c r="CS7" s="38">
        <v>34.92</v>
      </c>
      <c r="CT7" s="38">
        <v>36.44</v>
      </c>
      <c r="CU7" s="38">
        <v>34.29</v>
      </c>
      <c r="CV7" s="38">
        <v>35.340000000000003</v>
      </c>
      <c r="CW7" s="38">
        <v>35.75</v>
      </c>
      <c r="CX7" s="38">
        <v>77.27</v>
      </c>
      <c r="CY7" s="38">
        <v>76.150000000000006</v>
      </c>
      <c r="CZ7" s="38">
        <v>77.78</v>
      </c>
      <c r="DA7" s="38">
        <v>81.73</v>
      </c>
      <c r="DB7" s="38">
        <v>83.84</v>
      </c>
      <c r="DC7" s="38">
        <v>88.2</v>
      </c>
      <c r="DD7" s="38">
        <v>88.64</v>
      </c>
      <c r="DE7" s="38">
        <v>89.93</v>
      </c>
      <c r="DF7" s="38">
        <v>89.88</v>
      </c>
      <c r="DG7" s="38">
        <v>91.52</v>
      </c>
      <c r="DH7" s="38">
        <v>90.51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</v>
      </c>
      <c r="EL7" s="38">
        <v>0.01</v>
      </c>
      <c r="EM7" s="38">
        <v>0</v>
      </c>
      <c r="EN7" s="38">
        <v>0</v>
      </c>
      <c r="EO7" s="38">
        <v>0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2019-12-05T05:26:53Z</dcterms:created>
  <dcterms:modified xsi:type="dcterms:W3CDTF">2020-02-04T23:58:44Z</dcterms:modified>
  <cp:category/>
</cp:coreProperties>
</file>