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01.toyama-city.local\0324管財課\07　財産係\07 公営企業決算統計\H31 公営企業決算統計\各種調査\20200129公営企業に係る経営比較分析表（平成30年度決算）の分析等について\提出用\"/>
    </mc:Choice>
  </mc:AlternateContent>
  <workbookProtection workbookAlgorithmName="SHA-512" workbookHashValue="KZ9svheeQdjIt1DWl/akLDkThBKgY9XCTWEZ2MR6T+3HqHSIGFVsUaJzsy2s5JH+Evkm4V8ABoqcK8zVQxCj5A==" workbookSaltValue="dHw555AfCisSNIFmUcL9c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IE76" i="4"/>
  <c r="BZ51" i="4"/>
  <c r="GQ30" i="4"/>
  <c r="LH30" i="4"/>
  <c r="HP76" i="4"/>
  <c r="BG30" i="4"/>
  <c r="AV76" i="4"/>
  <c r="KO51" i="4"/>
  <c r="LE76" i="4"/>
  <c r="FX51" i="4"/>
  <c r="KO30" i="4"/>
  <c r="BG51" i="4"/>
  <c r="FX30" i="4"/>
  <c r="KP76" i="4"/>
  <c r="FE51" i="4"/>
  <c r="JV30" i="4"/>
  <c r="HA76" i="4"/>
  <c r="AN51" i="4"/>
  <c r="FE30" i="4"/>
  <c r="AN30" i="4"/>
  <c r="AG76" i="4"/>
  <c r="JV51" i="4"/>
  <c r="KA76" i="4"/>
  <c r="EL51" i="4"/>
  <c r="JC30" i="4"/>
  <c r="GL76" i="4"/>
  <c r="U30" i="4"/>
  <c r="R76" i="4"/>
  <c r="JC51" i="4"/>
  <c r="U51" i="4"/>
  <c r="EL30" i="4"/>
</calcChain>
</file>

<file path=xl/sharedStrings.xml><?xml version="1.0" encoding="utf-8"?>
<sst xmlns="http://schemas.openxmlformats.org/spreadsheetml/2006/main" count="278" uniqueCount="145">
  <si>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</si>
  <si>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</si>
  <si>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</si>
  <si>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</si>
  <si>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</si>
  <si>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</si>
  <si>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</si>
  <si>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</si>
  <si>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</si>
  <si>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</si>
  <si>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</si>
  <si>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</si>
  <si>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</si>
  <si>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</si>
  <si>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</si>
  <si>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</si>
  <si>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</si>
  <si>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</si>
  <si>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</si>
  <si>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</si>
  <si>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</si>
  <si>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</si>
  <si>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</si>
  <si>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</si>
  <si>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</si>
  <si>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</si>
  <si>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</si>
  <si>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</si>
  <si>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</si>
  <si>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</si>
  <si>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</si>
  <si>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</si>
  <si>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</si>
  <si>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</si>
  <si>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</si>
  <si>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</si>
  <si>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</si>
  <si>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</si>
  <si>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</si>
  <si>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</si>
  <si>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</si>
  <si>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</si>
  <si>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</si>
  <si>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</si>
  <si>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</si>
  <si>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</si>
  <si>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</si>
  <si>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</si>
  <si>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</si>
  <si>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</si>
  <si>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</si>
  <si>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</si>
  <si>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</si>
  <si>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</si>
  <si>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</si>
  <si>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</si>
  <si>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</si>
  <si>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</si>
  <si>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</si>
  <si>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</si>
  <si>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</si>
  <si>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</si>
  <si>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</si>
  <si>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</si>
  <si>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</si>
  <si>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</si>
  <si>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</si>
  <si>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</si>
  <si>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</si>
  <si>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</si>
  <si>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</si>
  <si>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</si>
  <si>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</si>
  <si>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</si>
  <si>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</si>
  <si>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</si>
  <si>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</si>
  <si>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</si>
  <si>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</si>
  <si>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</si>
  <si>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</si>
  <si>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</si>
  <si>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</si>
  <si>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</si>
  <si>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</si>
  <si>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</si>
  <si>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</si>
  <si>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</si>
  <si>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</si>
  <si>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</si>
  <si>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</si>
  <si>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</si>
  <si>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</si>
  <si>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</si>
  <si>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</si>
  <si>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</si>
  <si>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</si>
  <si>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</si>
  <si>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</si>
  <si>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</si>
  <si>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</si>
  <si>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</si>
  <si>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</si>
  <si>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</si>
  <si>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</si>
  <si>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</si>
  <si>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</si>
  <si>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</si>
  <si>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</si>
  <si>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</si>
  <si>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</si>
  <si>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</si>
  <si>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</si>
  <si>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当該値(N-3)</t>
    <phoneticPr fontId="5"/>
  </si>
  <si>
    <t>当該値(N-1)</t>
    <phoneticPr fontId="5"/>
  </si>
  <si>
    <t>当該値(N-2)</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</si>
  <si>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</si>
  <si>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</si>
  <si>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</si>
  <si>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</si>
  <si>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</si>
  <si>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</si>
  <si>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</si>
  <si>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富山県　富山市</t>
  </si>
  <si>
    <t>富山市営城址公園駐車場</t>
  </si>
  <si>
    <t>法非適用</t>
  </si>
  <si>
    <t>駐車場整備事業</t>
  </si>
  <si>
    <t>-</t>
  </si>
  <si>
    <t>Ａ２Ｂ２</t>
  </si>
  <si>
    <t>非設置</t>
  </si>
  <si>
    <t>該当数値なし</t>
  </si>
  <si>
    <t>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</si>
  <si>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</si>
  <si>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</si>
  <si>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</si>
  <si>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</si>
  <si>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</si>
  <si>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</si>
  <si>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</si>
  <si>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</si>
  <si>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</si>
  <si>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料金収入で駐車場に係る費用が賄えている黒字の状況であるが、周囲の民間の大型駐車場やコインパーキングに利用客が流出したことにより収入が減少しているものの、設備機器の更新に係る費用を抑えたため、収益的収支比率等の各指標は若干ではあるが増加している。
　今後も駐車場の経年劣化に伴う設備更新や修繕に係る費用が増加することが予想されるが、計画的に設備更新等を実施するなどし、引き続き健全経営となるよう努めてまいりたい。</t>
    <rPh sb="80" eb="82">
      <t>セツビ</t>
    </rPh>
    <rPh sb="82" eb="84">
      <t>キキ</t>
    </rPh>
    <rPh sb="85" eb="87">
      <t>コウシン</t>
    </rPh>
    <rPh sb="88" eb="89">
      <t>カカ</t>
    </rPh>
    <rPh sb="90" eb="92">
      <t>ヒヨウ</t>
    </rPh>
    <rPh sb="93" eb="94">
      <t>オサ</t>
    </rPh>
    <rPh sb="106" eb="107">
      <t>トウ</t>
    </rPh>
    <rPh sb="108" eb="109">
      <t>カク</t>
    </rPh>
    <rPh sb="109" eb="111">
      <t>シヒョウ</t>
    </rPh>
    <rPh sb="112" eb="114">
      <t>ジャッカン</t>
    </rPh>
    <rPh sb="119" eb="121">
      <t>ゾウカ</t>
    </rPh>
    <phoneticPr fontId="5"/>
  </si>
  <si>
    <t>　安定した駐車場運営を行うには、機器等の定期的な更新なども必要である。
　今後は、費用の負担が単年度に集中しないよう計画的に機器等を更新し、施設の長寿命化に努めたい。</t>
    <phoneticPr fontId="5"/>
  </si>
  <si>
    <t>　一般の駐車場利用者数の状況を踏まえ、定期駐車券の発行枚数を調整するなどし、安定した駐車場料金収入を得ることができるよう努めている。
　今後も引き続き利用状況の動向や近隣の民間駐車場の状況を踏まえ、安定した稼働率となるよう努めたい。</t>
    <phoneticPr fontId="5"/>
  </si>
  <si>
    <t>　コスト削減にあたり、平成18年度から指定管理者制度を導入しており、収益状況としては黒字が継続されている。
　今後は、安定した駐車場運営が行えるよう平成30年度に策定した経営戦略を今後の経営の指針として健全経営に努めたい。</t>
    <rPh sb="74" eb="76">
      <t>ヘイセイ</t>
    </rPh>
    <rPh sb="78" eb="80">
      <t>ネンド</t>
    </rPh>
    <rPh sb="81" eb="83">
      <t>サクテイ</t>
    </rPh>
    <rPh sb="90" eb="92">
      <t>コンゴ</t>
    </rPh>
    <rPh sb="93" eb="95">
      <t>ケイエイ</t>
    </rPh>
    <rPh sb="96" eb="98">
      <t>シシン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</si>
</sst>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122.7</c:v>
                </c:pt>
                <c:pt idx="1">
                  <c:v>130</c:v>
                </c:pt>
                <c:pt idx="2">
                  <c:v>135.9</c:v>
                </c:pt>
                <c:pt idx="3">
                  <c:v>113.7</c:v>
                </c:pt>
                <c:pt idx="4">
                  <c:v>114.9</c:v>
                </c:pt>
              </c:numCache>
            </c:numRef>
          </c:val>
          <c:extLst xmlns:c16r2="http://schemas.microsoft.com/office/drawing/2015/06/chart">
            <c:ext xmlns:c16="http://schemas.microsoft.com/office/drawing/2014/chart" uri="{C3380CC4-5D6E-409C-BE32-E72D297353CC}">
              <c16:uniqueId val="{00000000-F888-449B-AF93-B66B6C95AF6D}"/>
            </c:ext>
          </c:extLst>
        </c:ser>
        <c:dLbls>
          <c:showLegendKey val="0"/>
          <c:showVal val="0"/>
          <c:showCatName val="0"/>
          <c:showSerName val="0"/>
          <c:showPercent val="0"/>
          <c:showBubbleSize val="0"/>
        </c:dLbls>
        <c:gapWidth val="150"/>
        <c:axId val="225180408"/>
        <c:axId val="22518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F888-449B-AF93-B66B6C95AF6D}"/>
            </c:ext>
          </c:extLst>
        </c:ser>
        <c:dLbls>
          <c:showLegendKey val="0"/>
          <c:showVal val="0"/>
          <c:showCatName val="0"/>
          <c:showSerName val="0"/>
          <c:showPercent val="0"/>
          <c:showBubbleSize val="0"/>
        </c:dLbls>
        <c:marker val="1"/>
        <c:smooth val="0"/>
        <c:axId val="225180408"/>
        <c:axId val="225180016"/>
      </c:lineChart>
      <c:dateAx>
        <c:axId val="225180408"/>
        <c:scaling>
          <c:orientation val="minMax"/>
        </c:scaling>
        <c:delete val="1"/>
        <c:axPos val="b"/>
        <c:numFmt formatCode="ge" sourceLinked="1"/>
        <c:majorTickMark val="none"/>
        <c:minorTickMark val="none"/>
        <c:tickLblPos val="none"/>
        <c:crossAx val="225180016"/>
        <c:crosses val="autoZero"/>
        <c:auto val="1"/>
        <c:lblOffset val="100"/>
        <c:baseTimeUnit val="years"/>
      </c:dateAx>
      <c:valAx>
        <c:axId val="22518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18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E9-46DC-B44A-FE8B8E86CEBA}"/>
            </c:ext>
          </c:extLst>
        </c:ser>
        <c:dLbls>
          <c:showLegendKey val="0"/>
          <c:showVal val="0"/>
          <c:showCatName val="0"/>
          <c:showSerName val="0"/>
          <c:showPercent val="0"/>
          <c:showBubbleSize val="0"/>
        </c:dLbls>
        <c:gapWidth val="150"/>
        <c:axId val="225181976"/>
        <c:axId val="22518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C7E9-46DC-B44A-FE8B8E86CEBA}"/>
            </c:ext>
          </c:extLst>
        </c:ser>
        <c:dLbls>
          <c:showLegendKey val="0"/>
          <c:showVal val="0"/>
          <c:showCatName val="0"/>
          <c:showSerName val="0"/>
          <c:showPercent val="0"/>
          <c:showBubbleSize val="0"/>
        </c:dLbls>
        <c:marker val="1"/>
        <c:smooth val="0"/>
        <c:axId val="225181976"/>
        <c:axId val="225182760"/>
      </c:lineChart>
      <c:dateAx>
        <c:axId val="225181976"/>
        <c:scaling>
          <c:orientation val="minMax"/>
        </c:scaling>
        <c:delete val="1"/>
        <c:axPos val="b"/>
        <c:numFmt formatCode="ge" sourceLinked="1"/>
        <c:majorTickMark val="none"/>
        <c:minorTickMark val="none"/>
        <c:tickLblPos val="none"/>
        <c:crossAx val="225182760"/>
        <c:crosses val="autoZero"/>
        <c:auto val="1"/>
        <c:lblOffset val="100"/>
        <c:baseTimeUnit val="years"/>
      </c:dateAx>
      <c:valAx>
        <c:axId val="22518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181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9C9-4317-9DF2-AD9D9A168406}"/>
            </c:ext>
          </c:extLst>
        </c:ser>
        <c:dLbls>
          <c:showLegendKey val="0"/>
          <c:showVal val="0"/>
          <c:showCatName val="0"/>
          <c:showSerName val="0"/>
          <c:showPercent val="0"/>
          <c:showBubbleSize val="0"/>
        </c:dLbls>
        <c:gapWidth val="150"/>
        <c:axId val="227025424"/>
        <c:axId val="22702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9C9-4317-9DF2-AD9D9A168406}"/>
            </c:ext>
          </c:extLst>
        </c:ser>
        <c:dLbls>
          <c:showLegendKey val="0"/>
          <c:showVal val="0"/>
          <c:showCatName val="0"/>
          <c:showSerName val="0"/>
          <c:showPercent val="0"/>
          <c:showBubbleSize val="0"/>
        </c:dLbls>
        <c:marker val="1"/>
        <c:smooth val="0"/>
        <c:axId val="227025424"/>
        <c:axId val="227025816"/>
      </c:lineChart>
      <c:dateAx>
        <c:axId val="227025424"/>
        <c:scaling>
          <c:orientation val="minMax"/>
        </c:scaling>
        <c:delete val="1"/>
        <c:axPos val="b"/>
        <c:numFmt formatCode="ge" sourceLinked="1"/>
        <c:majorTickMark val="none"/>
        <c:minorTickMark val="none"/>
        <c:tickLblPos val="none"/>
        <c:crossAx val="227025816"/>
        <c:crosses val="autoZero"/>
        <c:auto val="1"/>
        <c:lblOffset val="100"/>
        <c:baseTimeUnit val="years"/>
      </c:dateAx>
      <c:valAx>
        <c:axId val="22702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02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EDA-4A02-BB4A-B9A96CFC0156}"/>
            </c:ext>
          </c:extLst>
        </c:ser>
        <c:dLbls>
          <c:showLegendKey val="0"/>
          <c:showVal val="0"/>
          <c:showCatName val="0"/>
          <c:showSerName val="0"/>
          <c:showPercent val="0"/>
          <c:showBubbleSize val="0"/>
        </c:dLbls>
        <c:gapWidth val="150"/>
        <c:axId val="227027776"/>
        <c:axId val="22702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EDA-4A02-BB4A-B9A96CFC0156}"/>
            </c:ext>
          </c:extLst>
        </c:ser>
        <c:dLbls>
          <c:showLegendKey val="0"/>
          <c:showVal val="0"/>
          <c:showCatName val="0"/>
          <c:showSerName val="0"/>
          <c:showPercent val="0"/>
          <c:showBubbleSize val="0"/>
        </c:dLbls>
        <c:marker val="1"/>
        <c:smooth val="0"/>
        <c:axId val="227027776"/>
        <c:axId val="227023856"/>
      </c:lineChart>
      <c:dateAx>
        <c:axId val="227027776"/>
        <c:scaling>
          <c:orientation val="minMax"/>
        </c:scaling>
        <c:delete val="1"/>
        <c:axPos val="b"/>
        <c:numFmt formatCode="ge" sourceLinked="1"/>
        <c:majorTickMark val="none"/>
        <c:minorTickMark val="none"/>
        <c:tickLblPos val="none"/>
        <c:crossAx val="227023856"/>
        <c:crosses val="autoZero"/>
        <c:auto val="1"/>
        <c:lblOffset val="100"/>
        <c:baseTimeUnit val="years"/>
      </c:dateAx>
      <c:valAx>
        <c:axId val="22702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02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0.4</c:v>
                </c:pt>
              </c:numCache>
            </c:numRef>
          </c:val>
          <c:extLst xmlns:c16r2="http://schemas.microsoft.com/office/drawing/2015/06/chart">
            <c:ext xmlns:c16="http://schemas.microsoft.com/office/drawing/2014/chart" uri="{C3380CC4-5D6E-409C-BE32-E72D297353CC}">
              <c16:uniqueId val="{00000000-5BA1-414B-B90D-81D4AF5F7BF4}"/>
            </c:ext>
          </c:extLst>
        </c:ser>
        <c:dLbls>
          <c:showLegendKey val="0"/>
          <c:showVal val="0"/>
          <c:showCatName val="0"/>
          <c:showSerName val="0"/>
          <c:showPercent val="0"/>
          <c:showBubbleSize val="0"/>
        </c:dLbls>
        <c:gapWidth val="150"/>
        <c:axId val="227029344"/>
        <c:axId val="22702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5BA1-414B-B90D-81D4AF5F7BF4}"/>
            </c:ext>
          </c:extLst>
        </c:ser>
        <c:dLbls>
          <c:showLegendKey val="0"/>
          <c:showVal val="0"/>
          <c:showCatName val="0"/>
          <c:showSerName val="0"/>
          <c:showPercent val="0"/>
          <c:showBubbleSize val="0"/>
        </c:dLbls>
        <c:marker val="1"/>
        <c:smooth val="0"/>
        <c:axId val="227029344"/>
        <c:axId val="227029736"/>
      </c:lineChart>
      <c:dateAx>
        <c:axId val="227029344"/>
        <c:scaling>
          <c:orientation val="minMax"/>
        </c:scaling>
        <c:delete val="1"/>
        <c:axPos val="b"/>
        <c:numFmt formatCode="ge" sourceLinked="1"/>
        <c:majorTickMark val="none"/>
        <c:minorTickMark val="none"/>
        <c:tickLblPos val="none"/>
        <c:crossAx val="227029736"/>
        <c:crosses val="autoZero"/>
        <c:auto val="1"/>
        <c:lblOffset val="100"/>
        <c:baseTimeUnit val="years"/>
      </c:dateAx>
      <c:valAx>
        <c:axId val="227029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02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2</c:v>
                </c:pt>
              </c:numCache>
            </c:numRef>
          </c:val>
          <c:extLst xmlns:c16r2="http://schemas.microsoft.com/office/drawing/2015/06/chart">
            <c:ext xmlns:c16="http://schemas.microsoft.com/office/drawing/2014/chart" uri="{C3380CC4-5D6E-409C-BE32-E72D297353CC}">
              <c16:uniqueId val="{00000000-754B-49FE-9EA4-D8C164B49DBE}"/>
            </c:ext>
          </c:extLst>
        </c:ser>
        <c:dLbls>
          <c:showLegendKey val="0"/>
          <c:showVal val="0"/>
          <c:showCatName val="0"/>
          <c:showSerName val="0"/>
          <c:showPercent val="0"/>
          <c:showBubbleSize val="0"/>
        </c:dLbls>
        <c:gapWidth val="150"/>
        <c:axId val="227023464"/>
        <c:axId val="22702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754B-49FE-9EA4-D8C164B49DBE}"/>
            </c:ext>
          </c:extLst>
        </c:ser>
        <c:dLbls>
          <c:showLegendKey val="0"/>
          <c:showVal val="0"/>
          <c:showCatName val="0"/>
          <c:showSerName val="0"/>
          <c:showPercent val="0"/>
          <c:showBubbleSize val="0"/>
        </c:dLbls>
        <c:marker val="1"/>
        <c:smooth val="0"/>
        <c:axId val="227023464"/>
        <c:axId val="227026208"/>
      </c:lineChart>
      <c:dateAx>
        <c:axId val="227023464"/>
        <c:scaling>
          <c:orientation val="minMax"/>
        </c:scaling>
        <c:delete val="1"/>
        <c:axPos val="b"/>
        <c:numFmt formatCode="ge" sourceLinked="1"/>
        <c:majorTickMark val="none"/>
        <c:minorTickMark val="none"/>
        <c:tickLblPos val="none"/>
        <c:crossAx val="227026208"/>
        <c:crosses val="autoZero"/>
        <c:auto val="1"/>
        <c:lblOffset val="100"/>
        <c:baseTimeUnit val="years"/>
      </c:dateAx>
      <c:valAx>
        <c:axId val="227026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023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179.2</c:v>
                </c:pt>
                <c:pt idx="1">
                  <c:v>190.1</c:v>
                </c:pt>
                <c:pt idx="2">
                  <c:v>207.9</c:v>
                </c:pt>
                <c:pt idx="3">
                  <c:v>176.2</c:v>
                </c:pt>
                <c:pt idx="4">
                  <c:v>173.3</c:v>
                </c:pt>
              </c:numCache>
            </c:numRef>
          </c:val>
          <c:extLst xmlns:c16r2="http://schemas.microsoft.com/office/drawing/2015/06/chart">
            <c:ext xmlns:c16="http://schemas.microsoft.com/office/drawing/2014/chart" uri="{C3380CC4-5D6E-409C-BE32-E72D297353CC}">
              <c16:uniqueId val="{00000000-5417-4930-AD2B-D76F47A62219}"/>
            </c:ext>
          </c:extLst>
        </c:ser>
        <c:dLbls>
          <c:showLegendKey val="0"/>
          <c:showVal val="0"/>
          <c:showCatName val="0"/>
          <c:showSerName val="0"/>
          <c:showPercent val="0"/>
          <c:showBubbleSize val="0"/>
        </c:dLbls>
        <c:gapWidth val="150"/>
        <c:axId val="227024640"/>
        <c:axId val="22702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5417-4930-AD2B-D76F47A62219}"/>
            </c:ext>
          </c:extLst>
        </c:ser>
        <c:dLbls>
          <c:showLegendKey val="0"/>
          <c:showVal val="0"/>
          <c:showCatName val="0"/>
          <c:showSerName val="0"/>
          <c:showPercent val="0"/>
          <c:showBubbleSize val="0"/>
        </c:dLbls>
        <c:marker val="1"/>
        <c:smooth val="0"/>
        <c:axId val="227024640"/>
        <c:axId val="227025032"/>
      </c:lineChart>
      <c:dateAx>
        <c:axId val="227024640"/>
        <c:scaling>
          <c:orientation val="minMax"/>
        </c:scaling>
        <c:delete val="1"/>
        <c:axPos val="b"/>
        <c:numFmt formatCode="ge" sourceLinked="1"/>
        <c:majorTickMark val="none"/>
        <c:minorTickMark val="none"/>
        <c:tickLblPos val="none"/>
        <c:crossAx val="227025032"/>
        <c:crosses val="autoZero"/>
        <c:auto val="1"/>
        <c:lblOffset val="100"/>
        <c:baseTimeUnit val="years"/>
      </c:dateAx>
      <c:valAx>
        <c:axId val="227025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02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27</c:v>
                </c:pt>
                <c:pt idx="1">
                  <c:v>38</c:v>
                </c:pt>
                <c:pt idx="2">
                  <c:v>36.700000000000003</c:v>
                </c:pt>
                <c:pt idx="3">
                  <c:v>23.5</c:v>
                </c:pt>
                <c:pt idx="4">
                  <c:v>24.1</c:v>
                </c:pt>
              </c:numCache>
            </c:numRef>
          </c:val>
          <c:extLst xmlns:c16r2="http://schemas.microsoft.com/office/drawing/2015/06/chart">
            <c:ext xmlns:c16="http://schemas.microsoft.com/office/drawing/2014/chart" uri="{C3380CC4-5D6E-409C-BE32-E72D297353CC}">
              <c16:uniqueId val="{00000000-71BD-4CED-B6E6-9CE3D79425E6}"/>
            </c:ext>
          </c:extLst>
        </c:ser>
        <c:dLbls>
          <c:showLegendKey val="0"/>
          <c:showVal val="0"/>
          <c:showCatName val="0"/>
          <c:showSerName val="0"/>
          <c:showPercent val="0"/>
          <c:showBubbleSize val="0"/>
        </c:dLbls>
        <c:gapWidth val="150"/>
        <c:axId val="227030128"/>
        <c:axId val="22702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71BD-4CED-B6E6-9CE3D79425E6}"/>
            </c:ext>
          </c:extLst>
        </c:ser>
        <c:dLbls>
          <c:showLegendKey val="0"/>
          <c:showVal val="0"/>
          <c:showCatName val="0"/>
          <c:showSerName val="0"/>
          <c:showPercent val="0"/>
          <c:showBubbleSize val="0"/>
        </c:dLbls>
        <c:marker val="1"/>
        <c:smooth val="0"/>
        <c:axId val="227030128"/>
        <c:axId val="227026992"/>
      </c:lineChart>
      <c:dateAx>
        <c:axId val="227030128"/>
        <c:scaling>
          <c:orientation val="minMax"/>
        </c:scaling>
        <c:delete val="1"/>
        <c:axPos val="b"/>
        <c:numFmt formatCode="ge" sourceLinked="1"/>
        <c:majorTickMark val="none"/>
        <c:minorTickMark val="none"/>
        <c:tickLblPos val="none"/>
        <c:crossAx val="227026992"/>
        <c:crosses val="autoZero"/>
        <c:auto val="1"/>
        <c:lblOffset val="100"/>
        <c:baseTimeUnit val="years"/>
      </c:dateAx>
      <c:valAx>
        <c:axId val="22702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03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7552</c:v>
                </c:pt>
                <c:pt idx="1">
                  <c:v>10218</c:v>
                </c:pt>
                <c:pt idx="2">
                  <c:v>12372</c:v>
                </c:pt>
                <c:pt idx="3">
                  <c:v>4850</c:v>
                </c:pt>
                <c:pt idx="4">
                  <c:v>4996</c:v>
                </c:pt>
              </c:numCache>
            </c:numRef>
          </c:val>
          <c:extLst xmlns:c16r2="http://schemas.microsoft.com/office/drawing/2015/06/chart">
            <c:ext xmlns:c16="http://schemas.microsoft.com/office/drawing/2014/chart" uri="{C3380CC4-5D6E-409C-BE32-E72D297353CC}">
              <c16:uniqueId val="{00000000-B255-4752-9764-326E38CA0106}"/>
            </c:ext>
          </c:extLst>
        </c:ser>
        <c:dLbls>
          <c:showLegendKey val="0"/>
          <c:showVal val="0"/>
          <c:showCatName val="0"/>
          <c:showSerName val="0"/>
          <c:showPercent val="0"/>
          <c:showBubbleSize val="0"/>
        </c:dLbls>
        <c:gapWidth val="150"/>
        <c:axId val="227028560"/>
        <c:axId val="22702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B255-4752-9764-326E38CA0106}"/>
            </c:ext>
          </c:extLst>
        </c:ser>
        <c:dLbls>
          <c:showLegendKey val="0"/>
          <c:showVal val="0"/>
          <c:showCatName val="0"/>
          <c:showSerName val="0"/>
          <c:showPercent val="0"/>
          <c:showBubbleSize val="0"/>
        </c:dLbls>
        <c:marker val="1"/>
        <c:smooth val="0"/>
        <c:axId val="227028560"/>
        <c:axId val="227028952"/>
      </c:lineChart>
      <c:dateAx>
        <c:axId val="227028560"/>
        <c:scaling>
          <c:orientation val="minMax"/>
        </c:scaling>
        <c:delete val="1"/>
        <c:axPos val="b"/>
        <c:numFmt formatCode="ge" sourceLinked="1"/>
        <c:majorTickMark val="none"/>
        <c:minorTickMark val="none"/>
        <c:tickLblPos val="none"/>
        <c:crossAx val="227028952"/>
        <c:crosses val="autoZero"/>
        <c:auto val="1"/>
        <c:lblOffset val="100"/>
        <c:baseTimeUnit val="years"/>
      </c:dateAx>
      <c:valAx>
        <c:axId val="227028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02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E19" zoomScale="85" zoomScaleNormal="85" zoomScaleSheetLayoutView="70" workbookViewId="0">
      <selection activeCell="ND66" sqref="ND66:NR82"/>
    </sheetView>
  </sheetViews>
  <sheetFormatPr defaultColWidth="2.5703125" defaultRowHeight="13.5" x14ac:dyDescent="0.15"/>
  <cols>
    <col min="1" max="1" width="2.5703125" customWidth="1"/>
    <col min="2" max="2" width="0.85546875" customWidth="1"/>
    <col min="3" max="244" width="0.5703125" customWidth="1"/>
    <col min="245" max="245" width="0.85546875" customWidth="1"/>
    <col min="246" max="366" width="0.5703125" customWidth="1"/>
    <col min="368" max="382" width="3.1406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富山県富山市　富山市営城址公園駐車場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4236</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131</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47</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101</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320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122.7</v>
      </c>
      <c r="V31" s="110"/>
      <c r="W31" s="110"/>
      <c r="X31" s="110"/>
      <c r="Y31" s="110"/>
      <c r="Z31" s="110"/>
      <c r="AA31" s="110"/>
      <c r="AB31" s="110"/>
      <c r="AC31" s="110"/>
      <c r="AD31" s="110"/>
      <c r="AE31" s="110"/>
      <c r="AF31" s="110"/>
      <c r="AG31" s="110"/>
      <c r="AH31" s="110"/>
      <c r="AI31" s="110"/>
      <c r="AJ31" s="110"/>
      <c r="AK31" s="110"/>
      <c r="AL31" s="110"/>
      <c r="AM31" s="110"/>
      <c r="AN31" s="110">
        <f>データ!Z7</f>
        <v>130</v>
      </c>
      <c r="AO31" s="110"/>
      <c r="AP31" s="110"/>
      <c r="AQ31" s="110"/>
      <c r="AR31" s="110"/>
      <c r="AS31" s="110"/>
      <c r="AT31" s="110"/>
      <c r="AU31" s="110"/>
      <c r="AV31" s="110"/>
      <c r="AW31" s="110"/>
      <c r="AX31" s="110"/>
      <c r="AY31" s="110"/>
      <c r="AZ31" s="110"/>
      <c r="BA31" s="110"/>
      <c r="BB31" s="110"/>
      <c r="BC31" s="110"/>
      <c r="BD31" s="110"/>
      <c r="BE31" s="110"/>
      <c r="BF31" s="110"/>
      <c r="BG31" s="110">
        <f>データ!AA7</f>
        <v>135.9</v>
      </c>
      <c r="BH31" s="110"/>
      <c r="BI31" s="110"/>
      <c r="BJ31" s="110"/>
      <c r="BK31" s="110"/>
      <c r="BL31" s="110"/>
      <c r="BM31" s="110"/>
      <c r="BN31" s="110"/>
      <c r="BO31" s="110"/>
      <c r="BP31" s="110"/>
      <c r="BQ31" s="110"/>
      <c r="BR31" s="110"/>
      <c r="BS31" s="110"/>
      <c r="BT31" s="110"/>
      <c r="BU31" s="110"/>
      <c r="BV31" s="110"/>
      <c r="BW31" s="110"/>
      <c r="BX31" s="110"/>
      <c r="BY31" s="110"/>
      <c r="BZ31" s="110">
        <f>データ!AB7</f>
        <v>113.7</v>
      </c>
      <c r="CA31" s="110"/>
      <c r="CB31" s="110"/>
      <c r="CC31" s="110"/>
      <c r="CD31" s="110"/>
      <c r="CE31" s="110"/>
      <c r="CF31" s="110"/>
      <c r="CG31" s="110"/>
      <c r="CH31" s="110"/>
      <c r="CI31" s="110"/>
      <c r="CJ31" s="110"/>
      <c r="CK31" s="110"/>
      <c r="CL31" s="110"/>
      <c r="CM31" s="110"/>
      <c r="CN31" s="110"/>
      <c r="CO31" s="110"/>
      <c r="CP31" s="110"/>
      <c r="CQ31" s="110"/>
      <c r="CR31" s="110"/>
      <c r="CS31" s="110">
        <f>データ!AC7</f>
        <v>114.9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0.4</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179.2</v>
      </c>
      <c r="JD31" s="81"/>
      <c r="JE31" s="81"/>
      <c r="JF31" s="81"/>
      <c r="JG31" s="81"/>
      <c r="JH31" s="81"/>
      <c r="JI31" s="81"/>
      <c r="JJ31" s="81"/>
      <c r="JK31" s="81"/>
      <c r="JL31" s="81"/>
      <c r="JM31" s="81"/>
      <c r="JN31" s="81"/>
      <c r="JO31" s="81"/>
      <c r="JP31" s="81"/>
      <c r="JQ31" s="81"/>
      <c r="JR31" s="81"/>
      <c r="JS31" s="81"/>
      <c r="JT31" s="81"/>
      <c r="JU31" s="82"/>
      <c r="JV31" s="80">
        <f>データ!DL7</f>
        <v>190.1</v>
      </c>
      <c r="JW31" s="81"/>
      <c r="JX31" s="81"/>
      <c r="JY31" s="81"/>
      <c r="JZ31" s="81"/>
      <c r="KA31" s="81"/>
      <c r="KB31" s="81"/>
      <c r="KC31" s="81"/>
      <c r="KD31" s="81"/>
      <c r="KE31" s="81"/>
      <c r="KF31" s="81"/>
      <c r="KG31" s="81"/>
      <c r="KH31" s="81"/>
      <c r="KI31" s="81"/>
      <c r="KJ31" s="81"/>
      <c r="KK31" s="81"/>
      <c r="KL31" s="81"/>
      <c r="KM31" s="81"/>
      <c r="KN31" s="82"/>
      <c r="KO31" s="80">
        <f>データ!DM7</f>
        <v>207.9</v>
      </c>
      <c r="KP31" s="81"/>
      <c r="KQ31" s="81"/>
      <c r="KR31" s="81"/>
      <c r="KS31" s="81"/>
      <c r="KT31" s="81"/>
      <c r="KU31" s="81"/>
      <c r="KV31" s="81"/>
      <c r="KW31" s="81"/>
      <c r="KX31" s="81"/>
      <c r="KY31" s="81"/>
      <c r="KZ31" s="81"/>
      <c r="LA31" s="81"/>
      <c r="LB31" s="81"/>
      <c r="LC31" s="81"/>
      <c r="LD31" s="81"/>
      <c r="LE31" s="81"/>
      <c r="LF31" s="81"/>
      <c r="LG31" s="82"/>
      <c r="LH31" s="80">
        <f>データ!DN7</f>
        <v>176.2</v>
      </c>
      <c r="LI31" s="81"/>
      <c r="LJ31" s="81"/>
      <c r="LK31" s="81"/>
      <c r="LL31" s="81"/>
      <c r="LM31" s="81"/>
      <c r="LN31" s="81"/>
      <c r="LO31" s="81"/>
      <c r="LP31" s="81"/>
      <c r="LQ31" s="81"/>
      <c r="LR31" s="81"/>
      <c r="LS31" s="81"/>
      <c r="LT31" s="81"/>
      <c r="LU31" s="81"/>
      <c r="LV31" s="81"/>
      <c r="LW31" s="81"/>
      <c r="LX31" s="81"/>
      <c r="LY31" s="81"/>
      <c r="LZ31" s="82"/>
      <c r="MA31" s="80">
        <f>データ!DO7</f>
        <v>173.3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2</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27</v>
      </c>
      <c r="EM52" s="110"/>
      <c r="EN52" s="110"/>
      <c r="EO52" s="110"/>
      <c r="EP52" s="110"/>
      <c r="EQ52" s="110"/>
      <c r="ER52" s="110"/>
      <c r="ES52" s="110"/>
      <c r="ET52" s="110"/>
      <c r="EU52" s="110"/>
      <c r="EV52" s="110"/>
      <c r="EW52" s="110"/>
      <c r="EX52" s="110"/>
      <c r="EY52" s="110"/>
      <c r="EZ52" s="110"/>
      <c r="FA52" s="110"/>
      <c r="FB52" s="110"/>
      <c r="FC52" s="110"/>
      <c r="FD52" s="110"/>
      <c r="FE52" s="110">
        <f>データ!BG7</f>
        <v>38</v>
      </c>
      <c r="FF52" s="110"/>
      <c r="FG52" s="110"/>
      <c r="FH52" s="110"/>
      <c r="FI52" s="110"/>
      <c r="FJ52" s="110"/>
      <c r="FK52" s="110"/>
      <c r="FL52" s="110"/>
      <c r="FM52" s="110"/>
      <c r="FN52" s="110"/>
      <c r="FO52" s="110"/>
      <c r="FP52" s="110"/>
      <c r="FQ52" s="110"/>
      <c r="FR52" s="110"/>
      <c r="FS52" s="110"/>
      <c r="FT52" s="110"/>
      <c r="FU52" s="110"/>
      <c r="FV52" s="110"/>
      <c r="FW52" s="110"/>
      <c r="FX52" s="110">
        <f>データ!BH7</f>
        <v>36.700000000000003</v>
      </c>
      <c r="FY52" s="110"/>
      <c r="FZ52" s="110"/>
      <c r="GA52" s="110"/>
      <c r="GB52" s="110"/>
      <c r="GC52" s="110"/>
      <c r="GD52" s="110"/>
      <c r="GE52" s="110"/>
      <c r="GF52" s="110"/>
      <c r="GG52" s="110"/>
      <c r="GH52" s="110"/>
      <c r="GI52" s="110"/>
      <c r="GJ52" s="110"/>
      <c r="GK52" s="110"/>
      <c r="GL52" s="110"/>
      <c r="GM52" s="110"/>
      <c r="GN52" s="110"/>
      <c r="GO52" s="110"/>
      <c r="GP52" s="110"/>
      <c r="GQ52" s="110">
        <f>データ!BI7</f>
        <v>23.5</v>
      </c>
      <c r="GR52" s="110"/>
      <c r="GS52" s="110"/>
      <c r="GT52" s="110"/>
      <c r="GU52" s="110"/>
      <c r="GV52" s="110"/>
      <c r="GW52" s="110"/>
      <c r="GX52" s="110"/>
      <c r="GY52" s="110"/>
      <c r="GZ52" s="110"/>
      <c r="HA52" s="110"/>
      <c r="HB52" s="110"/>
      <c r="HC52" s="110"/>
      <c r="HD52" s="110"/>
      <c r="HE52" s="110"/>
      <c r="HF52" s="110"/>
      <c r="HG52" s="110"/>
      <c r="HH52" s="110"/>
      <c r="HI52" s="110"/>
      <c r="HJ52" s="110">
        <f>データ!BJ7</f>
        <v>24.1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7552</v>
      </c>
      <c r="JD52" s="109"/>
      <c r="JE52" s="109"/>
      <c r="JF52" s="109"/>
      <c r="JG52" s="109"/>
      <c r="JH52" s="109"/>
      <c r="JI52" s="109"/>
      <c r="JJ52" s="109"/>
      <c r="JK52" s="109"/>
      <c r="JL52" s="109"/>
      <c r="JM52" s="109"/>
      <c r="JN52" s="109"/>
      <c r="JO52" s="109"/>
      <c r="JP52" s="109"/>
      <c r="JQ52" s="109"/>
      <c r="JR52" s="109"/>
      <c r="JS52" s="109"/>
      <c r="JT52" s="109"/>
      <c r="JU52" s="109"/>
      <c r="JV52" s="109">
        <f>データ!BR7</f>
        <v>10218</v>
      </c>
      <c r="JW52" s="109"/>
      <c r="JX52" s="109"/>
      <c r="JY52" s="109"/>
      <c r="JZ52" s="109"/>
      <c r="KA52" s="109"/>
      <c r="KB52" s="109"/>
      <c r="KC52" s="109"/>
      <c r="KD52" s="109"/>
      <c r="KE52" s="109"/>
      <c r="KF52" s="109"/>
      <c r="KG52" s="109"/>
      <c r="KH52" s="109"/>
      <c r="KI52" s="109"/>
      <c r="KJ52" s="109"/>
      <c r="KK52" s="109"/>
      <c r="KL52" s="109"/>
      <c r="KM52" s="109"/>
      <c r="KN52" s="109"/>
      <c r="KO52" s="109">
        <f>データ!BS7</f>
        <v>12372</v>
      </c>
      <c r="KP52" s="109"/>
      <c r="KQ52" s="109"/>
      <c r="KR52" s="109"/>
      <c r="KS52" s="109"/>
      <c r="KT52" s="109"/>
      <c r="KU52" s="109"/>
      <c r="KV52" s="109"/>
      <c r="KW52" s="109"/>
      <c r="KX52" s="109"/>
      <c r="KY52" s="109"/>
      <c r="KZ52" s="109"/>
      <c r="LA52" s="109"/>
      <c r="LB52" s="109"/>
      <c r="LC52" s="109"/>
      <c r="LD52" s="109"/>
      <c r="LE52" s="109"/>
      <c r="LF52" s="109"/>
      <c r="LG52" s="109"/>
      <c r="LH52" s="109">
        <f>データ!BT7</f>
        <v>4850</v>
      </c>
      <c r="LI52" s="109"/>
      <c r="LJ52" s="109"/>
      <c r="LK52" s="109"/>
      <c r="LL52" s="109"/>
      <c r="LM52" s="109"/>
      <c r="LN52" s="109"/>
      <c r="LO52" s="109"/>
      <c r="LP52" s="109"/>
      <c r="LQ52" s="109"/>
      <c r="LR52" s="109"/>
      <c r="LS52" s="109"/>
      <c r="LT52" s="109"/>
      <c r="LU52" s="109"/>
      <c r="LV52" s="109"/>
      <c r="LW52" s="109"/>
      <c r="LX52" s="109"/>
      <c r="LY52" s="109"/>
      <c r="LZ52" s="109"/>
      <c r="MA52" s="109">
        <f>データ!BU7</f>
        <v>4996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79</v>
      </c>
      <c r="V53" s="109"/>
      <c r="W53" s="109"/>
      <c r="X53" s="109"/>
      <c r="Y53" s="109"/>
      <c r="Z53" s="109"/>
      <c r="AA53" s="109"/>
      <c r="AB53" s="109"/>
      <c r="AC53" s="109"/>
      <c r="AD53" s="109"/>
      <c r="AE53" s="109"/>
      <c r="AF53" s="109"/>
      <c r="AG53" s="109"/>
      <c r="AH53" s="109"/>
      <c r="AI53" s="109"/>
      <c r="AJ53" s="109"/>
      <c r="AK53" s="109"/>
      <c r="AL53" s="109"/>
      <c r="AM53" s="109"/>
      <c r="AN53" s="109">
        <f>データ!BA7</f>
        <v>56</v>
      </c>
      <c r="AO53" s="109"/>
      <c r="AP53" s="109"/>
      <c r="AQ53" s="109"/>
      <c r="AR53" s="109"/>
      <c r="AS53" s="109"/>
      <c r="AT53" s="109"/>
      <c r="AU53" s="109"/>
      <c r="AV53" s="109"/>
      <c r="AW53" s="109"/>
      <c r="AX53" s="109"/>
      <c r="AY53" s="109"/>
      <c r="AZ53" s="109"/>
      <c r="BA53" s="109"/>
      <c r="BB53" s="109"/>
      <c r="BC53" s="109"/>
      <c r="BD53" s="109"/>
      <c r="BE53" s="109"/>
      <c r="BF53" s="109"/>
      <c r="BG53" s="109">
        <f>データ!BB7</f>
        <v>42</v>
      </c>
      <c r="BH53" s="109"/>
      <c r="BI53" s="109"/>
      <c r="BJ53" s="109"/>
      <c r="BK53" s="109"/>
      <c r="BL53" s="109"/>
      <c r="BM53" s="109"/>
      <c r="BN53" s="109"/>
      <c r="BO53" s="109"/>
      <c r="BP53" s="109"/>
      <c r="BQ53" s="109"/>
      <c r="BR53" s="109"/>
      <c r="BS53" s="109"/>
      <c r="BT53" s="109"/>
      <c r="BU53" s="109"/>
      <c r="BV53" s="109"/>
      <c r="BW53" s="109"/>
      <c r="BX53" s="109"/>
      <c r="BY53" s="109"/>
      <c r="BZ53" s="109">
        <f>データ!BC7</f>
        <v>44</v>
      </c>
      <c r="CA53" s="109"/>
      <c r="CB53" s="109"/>
      <c r="CC53" s="109"/>
      <c r="CD53" s="109"/>
      <c r="CE53" s="109"/>
      <c r="CF53" s="109"/>
      <c r="CG53" s="109"/>
      <c r="CH53" s="109"/>
      <c r="CI53" s="109"/>
      <c r="CJ53" s="109"/>
      <c r="CK53" s="109"/>
      <c r="CL53" s="109"/>
      <c r="CM53" s="109"/>
      <c r="CN53" s="109"/>
      <c r="CO53" s="109"/>
      <c r="CP53" s="109"/>
      <c r="CQ53" s="109"/>
      <c r="CR53" s="109"/>
      <c r="CS53" s="109">
        <f>データ!BD7</f>
        <v>45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19615</v>
      </c>
      <c r="JD53" s="109"/>
      <c r="JE53" s="109"/>
      <c r="JF53" s="109"/>
      <c r="JG53" s="109"/>
      <c r="JH53" s="109"/>
      <c r="JI53" s="109"/>
      <c r="JJ53" s="109"/>
      <c r="JK53" s="109"/>
      <c r="JL53" s="109"/>
      <c r="JM53" s="109"/>
      <c r="JN53" s="109"/>
      <c r="JO53" s="109"/>
      <c r="JP53" s="109"/>
      <c r="JQ53" s="109"/>
      <c r="JR53" s="109"/>
      <c r="JS53" s="109"/>
      <c r="JT53" s="109"/>
      <c r="JU53" s="109"/>
      <c r="JV53" s="109">
        <f>データ!BW7</f>
        <v>21116</v>
      </c>
      <c r="JW53" s="109"/>
      <c r="JX53" s="109"/>
      <c r="JY53" s="109"/>
      <c r="JZ53" s="109"/>
      <c r="KA53" s="109"/>
      <c r="KB53" s="109"/>
      <c r="KC53" s="109"/>
      <c r="KD53" s="109"/>
      <c r="KE53" s="109"/>
      <c r="KF53" s="109"/>
      <c r="KG53" s="109"/>
      <c r="KH53" s="109"/>
      <c r="KI53" s="109"/>
      <c r="KJ53" s="109"/>
      <c r="KK53" s="109"/>
      <c r="KL53" s="109"/>
      <c r="KM53" s="109"/>
      <c r="KN53" s="109"/>
      <c r="KO53" s="109">
        <f>データ!BX7</f>
        <v>20714</v>
      </c>
      <c r="KP53" s="109"/>
      <c r="KQ53" s="109"/>
      <c r="KR53" s="109"/>
      <c r="KS53" s="109"/>
      <c r="KT53" s="109"/>
      <c r="KU53" s="109"/>
      <c r="KV53" s="109"/>
      <c r="KW53" s="109"/>
      <c r="KX53" s="109"/>
      <c r="KY53" s="109"/>
      <c r="KZ53" s="109"/>
      <c r="LA53" s="109"/>
      <c r="LB53" s="109"/>
      <c r="LC53" s="109"/>
      <c r="LD53" s="109"/>
      <c r="LE53" s="109"/>
      <c r="LF53" s="109"/>
      <c r="LG53" s="109"/>
      <c r="LH53" s="109">
        <f>データ!BY7</f>
        <v>16622</v>
      </c>
      <c r="LI53" s="109"/>
      <c r="LJ53" s="109"/>
      <c r="LK53" s="109"/>
      <c r="LL53" s="109"/>
      <c r="LM53" s="109"/>
      <c r="LN53" s="109"/>
      <c r="LO53" s="109"/>
      <c r="LP53" s="109"/>
      <c r="LQ53" s="109"/>
      <c r="LR53" s="109"/>
      <c r="LS53" s="109"/>
      <c r="LT53" s="109"/>
      <c r="LU53" s="109"/>
      <c r="LV53" s="109"/>
      <c r="LW53" s="109"/>
      <c r="LX53" s="109"/>
      <c r="LY53" s="109"/>
      <c r="LZ53" s="109"/>
      <c r="MA53" s="109">
        <f>データ!BZ7</f>
        <v>15790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110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23879</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Ice2WeYVQ4LQuETStGpqEFpgc+6wgxkTy9aek6VefHUIb6vVgXUncVayJkHf8uv7pZVHEqpxrh1YMyfrEd1YDQ==" saltValue="uYGT9EAF6rnIMEkjQA4+j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5703125" customWidth="1"/>
    <col min="2" max="90" width="11.85546875" customWidth="1"/>
    <col min="91" max="92" width="15.42578125" customWidth="1"/>
    <col min="93" max="125" width="11.85546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101</v>
      </c>
      <c r="AO5" s="59" t="s">
        <v>93</v>
      </c>
      <c r="AP5" s="59" t="s">
        <v>94</v>
      </c>
      <c r="AQ5" s="59" t="s">
        <v>95</v>
      </c>
      <c r="AR5" s="59" t="s">
        <v>96</v>
      </c>
      <c r="AS5" s="59" t="s">
        <v>97</v>
      </c>
      <c r="AT5" s="59" t="s">
        <v>98</v>
      </c>
      <c r="AU5" s="59" t="s">
        <v>102</v>
      </c>
      <c r="AV5" s="59" t="s">
        <v>99</v>
      </c>
      <c r="AW5" s="59" t="s">
        <v>103</v>
      </c>
      <c r="AX5" s="59" t="s">
        <v>104</v>
      </c>
      <c r="AY5" s="59" t="s">
        <v>105</v>
      </c>
      <c r="AZ5" s="59" t="s">
        <v>93</v>
      </c>
      <c r="BA5" s="59" t="s">
        <v>94</v>
      </c>
      <c r="BB5" s="59" t="s">
        <v>95</v>
      </c>
      <c r="BC5" s="59" t="s">
        <v>96</v>
      </c>
      <c r="BD5" s="59" t="s">
        <v>97</v>
      </c>
      <c r="BE5" s="59" t="s">
        <v>98</v>
      </c>
      <c r="BF5" s="59" t="s">
        <v>106</v>
      </c>
      <c r="BG5" s="59" t="s">
        <v>107</v>
      </c>
      <c r="BH5" s="59" t="s">
        <v>108</v>
      </c>
      <c r="BI5" s="59" t="s">
        <v>109</v>
      </c>
      <c r="BJ5" s="59" t="s">
        <v>110</v>
      </c>
      <c r="BK5" s="59" t="s">
        <v>93</v>
      </c>
      <c r="BL5" s="59" t="s">
        <v>94</v>
      </c>
      <c r="BM5" s="59" t="s">
        <v>95</v>
      </c>
      <c r="BN5" s="59" t="s">
        <v>96</v>
      </c>
      <c r="BO5" s="59" t="s">
        <v>97</v>
      </c>
      <c r="BP5" s="59" t="s">
        <v>98</v>
      </c>
      <c r="BQ5" s="59" t="s">
        <v>106</v>
      </c>
      <c r="BR5" s="59" t="s">
        <v>111</v>
      </c>
      <c r="BS5" s="59" t="s">
        <v>90</v>
      </c>
      <c r="BT5" s="59" t="s">
        <v>104</v>
      </c>
      <c r="BU5" s="59" t="s">
        <v>110</v>
      </c>
      <c r="BV5" s="59" t="s">
        <v>93</v>
      </c>
      <c r="BW5" s="59" t="s">
        <v>94</v>
      </c>
      <c r="BX5" s="59" t="s">
        <v>95</v>
      </c>
      <c r="BY5" s="59" t="s">
        <v>96</v>
      </c>
      <c r="BZ5" s="59" t="s">
        <v>97</v>
      </c>
      <c r="CA5" s="59" t="s">
        <v>98</v>
      </c>
      <c r="CB5" s="59" t="s">
        <v>112</v>
      </c>
      <c r="CC5" s="59" t="s">
        <v>113</v>
      </c>
      <c r="CD5" s="59" t="s">
        <v>103</v>
      </c>
      <c r="CE5" s="59" t="s">
        <v>114</v>
      </c>
      <c r="CF5" s="59" t="s">
        <v>105</v>
      </c>
      <c r="CG5" s="59" t="s">
        <v>93</v>
      </c>
      <c r="CH5" s="59" t="s">
        <v>94</v>
      </c>
      <c r="CI5" s="59" t="s">
        <v>95</v>
      </c>
      <c r="CJ5" s="59" t="s">
        <v>96</v>
      </c>
      <c r="CK5" s="59" t="s">
        <v>97</v>
      </c>
      <c r="CL5" s="59" t="s">
        <v>98</v>
      </c>
      <c r="CM5" s="142"/>
      <c r="CN5" s="142"/>
      <c r="CO5" s="59" t="s">
        <v>88</v>
      </c>
      <c r="CP5" s="59" t="s">
        <v>107</v>
      </c>
      <c r="CQ5" s="59" t="s">
        <v>100</v>
      </c>
      <c r="CR5" s="59" t="s">
        <v>91</v>
      </c>
      <c r="CS5" s="59" t="s">
        <v>110</v>
      </c>
      <c r="CT5" s="59" t="s">
        <v>93</v>
      </c>
      <c r="CU5" s="59" t="s">
        <v>94</v>
      </c>
      <c r="CV5" s="59" t="s">
        <v>95</v>
      </c>
      <c r="CW5" s="59" t="s">
        <v>96</v>
      </c>
      <c r="CX5" s="59" t="s">
        <v>97</v>
      </c>
      <c r="CY5" s="59" t="s">
        <v>98</v>
      </c>
      <c r="CZ5" s="59" t="s">
        <v>88</v>
      </c>
      <c r="DA5" s="59" t="s">
        <v>99</v>
      </c>
      <c r="DB5" s="59" t="s">
        <v>115</v>
      </c>
      <c r="DC5" s="59" t="s">
        <v>116</v>
      </c>
      <c r="DD5" s="59" t="s">
        <v>92</v>
      </c>
      <c r="DE5" s="59" t="s">
        <v>93</v>
      </c>
      <c r="DF5" s="59" t="s">
        <v>94</v>
      </c>
      <c r="DG5" s="59" t="s">
        <v>95</v>
      </c>
      <c r="DH5" s="59" t="s">
        <v>96</v>
      </c>
      <c r="DI5" s="59" t="s">
        <v>97</v>
      </c>
      <c r="DJ5" s="59" t="s">
        <v>35</v>
      </c>
      <c r="DK5" s="59" t="s">
        <v>88</v>
      </c>
      <c r="DL5" s="59" t="s">
        <v>117</v>
      </c>
      <c r="DM5" s="59" t="s">
        <v>103</v>
      </c>
      <c r="DN5" s="59" t="s">
        <v>109</v>
      </c>
      <c r="DO5" s="59" t="s">
        <v>110</v>
      </c>
      <c r="DP5" s="59" t="s">
        <v>93</v>
      </c>
      <c r="DQ5" s="59" t="s">
        <v>94</v>
      </c>
      <c r="DR5" s="59" t="s">
        <v>95</v>
      </c>
      <c r="DS5" s="59" t="s">
        <v>96</v>
      </c>
      <c r="DT5" s="59" t="s">
        <v>97</v>
      </c>
      <c r="DU5" s="59" t="s">
        <v>98</v>
      </c>
    </row>
    <row r="6" spans="1:125" s="66" customFormat="1" x14ac:dyDescent="0.15">
      <c r="A6" s="49" t="s">
        <v>118</v>
      </c>
      <c r="B6" s="60">
        <f>B8</f>
        <v>2018</v>
      </c>
      <c r="C6" s="60">
        <f t="shared" ref="C6:X6" si="1">C8</f>
        <v>162019</v>
      </c>
      <c r="D6" s="60">
        <f t="shared" si="1"/>
        <v>47</v>
      </c>
      <c r="E6" s="60">
        <f t="shared" si="1"/>
        <v>14</v>
      </c>
      <c r="F6" s="60">
        <f t="shared" si="1"/>
        <v>0</v>
      </c>
      <c r="G6" s="60">
        <f t="shared" si="1"/>
        <v>1</v>
      </c>
      <c r="H6" s="60" t="str">
        <f>SUBSTITUTE(H8,"　","")</f>
        <v>富山県富山市</v>
      </c>
      <c r="I6" s="60" t="str">
        <f t="shared" si="1"/>
        <v>富山市営城址公園駐車場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47</v>
      </c>
      <c r="S6" s="62" t="str">
        <f t="shared" si="1"/>
        <v>公共施設</v>
      </c>
      <c r="T6" s="62" t="str">
        <f t="shared" si="1"/>
        <v>無</v>
      </c>
      <c r="U6" s="63">
        <f t="shared" si="1"/>
        <v>4236</v>
      </c>
      <c r="V6" s="63">
        <f t="shared" si="1"/>
        <v>101</v>
      </c>
      <c r="W6" s="63">
        <f t="shared" si="1"/>
        <v>320</v>
      </c>
      <c r="X6" s="62" t="str">
        <f t="shared" si="1"/>
        <v>代行制</v>
      </c>
      <c r="Y6" s="64">
        <f>IF(Y8="-",NA(),Y8)</f>
        <v>122.7</v>
      </c>
      <c r="Z6" s="64">
        <f t="shared" ref="Z6:AH6" si="2">IF(Z8="-",NA(),Z8)</f>
        <v>130</v>
      </c>
      <c r="AA6" s="64">
        <f t="shared" si="2"/>
        <v>135.9</v>
      </c>
      <c r="AB6" s="64">
        <f t="shared" si="2"/>
        <v>113.7</v>
      </c>
      <c r="AC6" s="64">
        <f t="shared" si="2"/>
        <v>114.9</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0.4</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2</v>
      </c>
      <c r="AZ6" s="65">
        <f t="shared" si="4"/>
        <v>79</v>
      </c>
      <c r="BA6" s="65">
        <f t="shared" si="4"/>
        <v>56</v>
      </c>
      <c r="BB6" s="65">
        <f t="shared" si="4"/>
        <v>42</v>
      </c>
      <c r="BC6" s="65">
        <f t="shared" si="4"/>
        <v>44</v>
      </c>
      <c r="BD6" s="65">
        <f t="shared" si="4"/>
        <v>45</v>
      </c>
      <c r="BE6" s="63" t="str">
        <f>IF(BE8="-","",IF(BE8="-","【-】","【"&amp;SUBSTITUTE(TEXT(BE8,"#,##0"),"-","△")&amp;"】"))</f>
        <v>【30】</v>
      </c>
      <c r="BF6" s="64">
        <f>IF(BF8="-",NA(),BF8)</f>
        <v>27</v>
      </c>
      <c r="BG6" s="64">
        <f t="shared" ref="BG6:BO6" si="5">IF(BG8="-",NA(),BG8)</f>
        <v>38</v>
      </c>
      <c r="BH6" s="64">
        <f t="shared" si="5"/>
        <v>36.700000000000003</v>
      </c>
      <c r="BI6" s="64">
        <f t="shared" si="5"/>
        <v>23.5</v>
      </c>
      <c r="BJ6" s="64">
        <f t="shared" si="5"/>
        <v>24.1</v>
      </c>
      <c r="BK6" s="64">
        <f t="shared" si="5"/>
        <v>11.2</v>
      </c>
      <c r="BL6" s="64">
        <f t="shared" si="5"/>
        <v>8</v>
      </c>
      <c r="BM6" s="64">
        <f t="shared" si="5"/>
        <v>13.7</v>
      </c>
      <c r="BN6" s="64">
        <f t="shared" si="5"/>
        <v>7.5</v>
      </c>
      <c r="BO6" s="64">
        <f t="shared" si="5"/>
        <v>1.9</v>
      </c>
      <c r="BP6" s="61" t="str">
        <f>IF(BP8="-","",IF(BP8="-","【-】","【"&amp;SUBSTITUTE(TEXT(BP8,"#,##0.0"),"-","△")&amp;"】"))</f>
        <v>【26.3】</v>
      </c>
      <c r="BQ6" s="65">
        <f>IF(BQ8="-",NA(),BQ8)</f>
        <v>7552</v>
      </c>
      <c r="BR6" s="65">
        <f t="shared" ref="BR6:BZ6" si="6">IF(BR8="-",NA(),BR8)</f>
        <v>10218</v>
      </c>
      <c r="BS6" s="65">
        <f t="shared" si="6"/>
        <v>12372</v>
      </c>
      <c r="BT6" s="65">
        <f t="shared" si="6"/>
        <v>4850</v>
      </c>
      <c r="BU6" s="65">
        <f t="shared" si="6"/>
        <v>4996</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119</v>
      </c>
      <c r="CM6" s="63">
        <f t="shared" ref="CM6:CN6" si="7">CM8</f>
        <v>110</v>
      </c>
      <c r="CN6" s="63">
        <f t="shared" si="7"/>
        <v>23879</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179.2</v>
      </c>
      <c r="DL6" s="64">
        <f t="shared" ref="DL6:DT6" si="9">IF(DL8="-",NA(),DL8)</f>
        <v>190.1</v>
      </c>
      <c r="DM6" s="64">
        <f t="shared" si="9"/>
        <v>207.9</v>
      </c>
      <c r="DN6" s="64">
        <f t="shared" si="9"/>
        <v>176.2</v>
      </c>
      <c r="DO6" s="64">
        <f t="shared" si="9"/>
        <v>173.3</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121</v>
      </c>
      <c r="B7" s="60">
        <f t="shared" ref="B7:X7" si="10">B8</f>
        <v>2018</v>
      </c>
      <c r="C7" s="60">
        <f t="shared" si="10"/>
        <v>162019</v>
      </c>
      <c r="D7" s="60">
        <f t="shared" si="10"/>
        <v>47</v>
      </c>
      <c r="E7" s="60">
        <f t="shared" si="10"/>
        <v>14</v>
      </c>
      <c r="F7" s="60">
        <f t="shared" si="10"/>
        <v>0</v>
      </c>
      <c r="G7" s="60">
        <f t="shared" si="10"/>
        <v>1</v>
      </c>
      <c r="H7" s="60" t="str">
        <f t="shared" si="10"/>
        <v>富山県　富山市</v>
      </c>
      <c r="I7" s="60" t="str">
        <f t="shared" si="10"/>
        <v>富山市営城址公園駐車場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47</v>
      </c>
      <c r="S7" s="62" t="str">
        <f t="shared" si="10"/>
        <v>公共施設</v>
      </c>
      <c r="T7" s="62" t="str">
        <f t="shared" si="10"/>
        <v>無</v>
      </c>
      <c r="U7" s="63">
        <f t="shared" si="10"/>
        <v>4236</v>
      </c>
      <c r="V7" s="63">
        <f t="shared" si="10"/>
        <v>101</v>
      </c>
      <c r="W7" s="63">
        <f t="shared" si="10"/>
        <v>320</v>
      </c>
      <c r="X7" s="62" t="str">
        <f t="shared" si="10"/>
        <v>代行制</v>
      </c>
      <c r="Y7" s="64">
        <f>Y8</f>
        <v>122.7</v>
      </c>
      <c r="Z7" s="64">
        <f t="shared" ref="Z7:AH7" si="11">Z8</f>
        <v>130</v>
      </c>
      <c r="AA7" s="64">
        <f t="shared" si="11"/>
        <v>135.9</v>
      </c>
      <c r="AB7" s="64">
        <f t="shared" si="11"/>
        <v>113.7</v>
      </c>
      <c r="AC7" s="64">
        <f t="shared" si="11"/>
        <v>114.9</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0.4</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2</v>
      </c>
      <c r="AZ7" s="65">
        <f t="shared" si="13"/>
        <v>79</v>
      </c>
      <c r="BA7" s="65">
        <f t="shared" si="13"/>
        <v>56</v>
      </c>
      <c r="BB7" s="65">
        <f t="shared" si="13"/>
        <v>42</v>
      </c>
      <c r="BC7" s="65">
        <f t="shared" si="13"/>
        <v>44</v>
      </c>
      <c r="BD7" s="65">
        <f t="shared" si="13"/>
        <v>45</v>
      </c>
      <c r="BE7" s="63"/>
      <c r="BF7" s="64">
        <f>BF8</f>
        <v>27</v>
      </c>
      <c r="BG7" s="64">
        <f t="shared" ref="BG7:BO7" si="14">BG8</f>
        <v>38</v>
      </c>
      <c r="BH7" s="64">
        <f t="shared" si="14"/>
        <v>36.700000000000003</v>
      </c>
      <c r="BI7" s="64">
        <f t="shared" si="14"/>
        <v>23.5</v>
      </c>
      <c r="BJ7" s="64">
        <f t="shared" si="14"/>
        <v>24.1</v>
      </c>
      <c r="BK7" s="64">
        <f t="shared" si="14"/>
        <v>11.2</v>
      </c>
      <c r="BL7" s="64">
        <f t="shared" si="14"/>
        <v>8</v>
      </c>
      <c r="BM7" s="64">
        <f t="shared" si="14"/>
        <v>13.7</v>
      </c>
      <c r="BN7" s="64">
        <f t="shared" si="14"/>
        <v>7.5</v>
      </c>
      <c r="BO7" s="64">
        <f t="shared" si="14"/>
        <v>1.9</v>
      </c>
      <c r="BP7" s="61"/>
      <c r="BQ7" s="65">
        <f>BQ8</f>
        <v>7552</v>
      </c>
      <c r="BR7" s="65">
        <f t="shared" ref="BR7:BZ7" si="15">BR8</f>
        <v>10218</v>
      </c>
      <c r="BS7" s="65">
        <f t="shared" si="15"/>
        <v>12372</v>
      </c>
      <c r="BT7" s="65">
        <f t="shared" si="15"/>
        <v>4850</v>
      </c>
      <c r="BU7" s="65">
        <f t="shared" si="15"/>
        <v>4996</v>
      </c>
      <c r="BV7" s="65">
        <f t="shared" si="15"/>
        <v>19615</v>
      </c>
      <c r="BW7" s="65">
        <f t="shared" si="15"/>
        <v>21116</v>
      </c>
      <c r="BX7" s="65">
        <f t="shared" si="15"/>
        <v>20714</v>
      </c>
      <c r="BY7" s="65">
        <f t="shared" si="15"/>
        <v>16622</v>
      </c>
      <c r="BZ7" s="65">
        <f t="shared" si="15"/>
        <v>15790</v>
      </c>
      <c r="CA7" s="63"/>
      <c r="CB7" s="64" t="s">
        <v>122</v>
      </c>
      <c r="CC7" s="64" t="s">
        <v>122</v>
      </c>
      <c r="CD7" s="64" t="s">
        <v>122</v>
      </c>
      <c r="CE7" s="64" t="s">
        <v>122</v>
      </c>
      <c r="CF7" s="64" t="s">
        <v>122</v>
      </c>
      <c r="CG7" s="64" t="s">
        <v>122</v>
      </c>
      <c r="CH7" s="64" t="s">
        <v>122</v>
      </c>
      <c r="CI7" s="64" t="s">
        <v>122</v>
      </c>
      <c r="CJ7" s="64" t="s">
        <v>122</v>
      </c>
      <c r="CK7" s="64" t="s">
        <v>120</v>
      </c>
      <c r="CL7" s="61"/>
      <c r="CM7" s="63">
        <f>CM8</f>
        <v>110</v>
      </c>
      <c r="CN7" s="63">
        <f>CN8</f>
        <v>23879</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0</v>
      </c>
      <c r="DB7" s="64">
        <f t="shared" si="16"/>
        <v>0</v>
      </c>
      <c r="DC7" s="64">
        <f t="shared" si="16"/>
        <v>0</v>
      </c>
      <c r="DD7" s="64">
        <f t="shared" si="16"/>
        <v>0</v>
      </c>
      <c r="DE7" s="64">
        <f t="shared" si="16"/>
        <v>141.9</v>
      </c>
      <c r="DF7" s="64">
        <f t="shared" si="16"/>
        <v>181.6</v>
      </c>
      <c r="DG7" s="64">
        <f t="shared" si="16"/>
        <v>148.9</v>
      </c>
      <c r="DH7" s="64">
        <f t="shared" si="16"/>
        <v>135.30000000000001</v>
      </c>
      <c r="DI7" s="64">
        <f t="shared" si="16"/>
        <v>110.8</v>
      </c>
      <c r="DJ7" s="61"/>
      <c r="DK7" s="64">
        <f>DK8</f>
        <v>179.2</v>
      </c>
      <c r="DL7" s="64">
        <f t="shared" ref="DL7:DT7" si="17">DL8</f>
        <v>190.1</v>
      </c>
      <c r="DM7" s="64">
        <f t="shared" si="17"/>
        <v>207.9</v>
      </c>
      <c r="DN7" s="64">
        <f t="shared" si="17"/>
        <v>176.2</v>
      </c>
      <c r="DO7" s="64">
        <f t="shared" si="17"/>
        <v>173.3</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162019</v>
      </c>
      <c r="D8" s="67">
        <v>47</v>
      </c>
      <c r="E8" s="67">
        <v>14</v>
      </c>
      <c r="F8" s="67">
        <v>0</v>
      </c>
      <c r="G8" s="67">
        <v>1</v>
      </c>
      <c r="H8" s="67" t="s">
        <v>123</v>
      </c>
      <c r="I8" s="67" t="s">
        <v>124</v>
      </c>
      <c r="J8" s="67" t="s">
        <v>125</v>
      </c>
      <c r="K8" s="67" t="s">
        <v>126</v>
      </c>
      <c r="L8" s="67" t="s">
        <v>127</v>
      </c>
      <c r="M8" s="67" t="s">
        <v>128</v>
      </c>
      <c r="N8" s="67" t="s">
        <v>129</v>
      </c>
      <c r="O8" s="68" t="s">
        <v>130</v>
      </c>
      <c r="P8" s="69" t="s">
        <v>131</v>
      </c>
      <c r="Q8" s="69" t="s">
        <v>132</v>
      </c>
      <c r="R8" s="70">
        <v>47</v>
      </c>
      <c r="S8" s="69" t="s">
        <v>133</v>
      </c>
      <c r="T8" s="69" t="s">
        <v>134</v>
      </c>
      <c r="U8" s="70">
        <v>4236</v>
      </c>
      <c r="V8" s="70">
        <v>101</v>
      </c>
      <c r="W8" s="70">
        <v>320</v>
      </c>
      <c r="X8" s="69" t="s">
        <v>135</v>
      </c>
      <c r="Y8" s="71">
        <v>122.7</v>
      </c>
      <c r="Z8" s="71">
        <v>130</v>
      </c>
      <c r="AA8" s="71">
        <v>135.9</v>
      </c>
      <c r="AB8" s="71">
        <v>113.7</v>
      </c>
      <c r="AC8" s="71">
        <v>114.9</v>
      </c>
      <c r="AD8" s="71">
        <v>135.30000000000001</v>
      </c>
      <c r="AE8" s="71">
        <v>133.5</v>
      </c>
      <c r="AF8" s="71">
        <v>136.30000000000001</v>
      </c>
      <c r="AG8" s="71">
        <v>130.9</v>
      </c>
      <c r="AH8" s="71">
        <v>155.30000000000001</v>
      </c>
      <c r="AI8" s="68">
        <v>297.10000000000002</v>
      </c>
      <c r="AJ8" s="71">
        <v>0</v>
      </c>
      <c r="AK8" s="71">
        <v>0</v>
      </c>
      <c r="AL8" s="71">
        <v>0</v>
      </c>
      <c r="AM8" s="71">
        <v>0</v>
      </c>
      <c r="AN8" s="71">
        <v>0.4</v>
      </c>
      <c r="AO8" s="71">
        <v>7.6</v>
      </c>
      <c r="AP8" s="71">
        <v>7.1</v>
      </c>
      <c r="AQ8" s="71">
        <v>5.5</v>
      </c>
      <c r="AR8" s="71">
        <v>5.2</v>
      </c>
      <c r="AS8" s="71">
        <v>3.9</v>
      </c>
      <c r="AT8" s="68">
        <v>5.3</v>
      </c>
      <c r="AU8" s="72">
        <v>0</v>
      </c>
      <c r="AV8" s="72">
        <v>0</v>
      </c>
      <c r="AW8" s="72">
        <v>0</v>
      </c>
      <c r="AX8" s="72">
        <v>0</v>
      </c>
      <c r="AY8" s="72">
        <v>2</v>
      </c>
      <c r="AZ8" s="72">
        <v>79</v>
      </c>
      <c r="BA8" s="72">
        <v>56</v>
      </c>
      <c r="BB8" s="72">
        <v>42</v>
      </c>
      <c r="BC8" s="72">
        <v>44</v>
      </c>
      <c r="BD8" s="72">
        <v>45</v>
      </c>
      <c r="BE8" s="72">
        <v>30</v>
      </c>
      <c r="BF8" s="71">
        <v>27</v>
      </c>
      <c r="BG8" s="71">
        <v>38</v>
      </c>
      <c r="BH8" s="71">
        <v>36.700000000000003</v>
      </c>
      <c r="BI8" s="71">
        <v>23.5</v>
      </c>
      <c r="BJ8" s="71">
        <v>24.1</v>
      </c>
      <c r="BK8" s="71">
        <v>11.2</v>
      </c>
      <c r="BL8" s="71">
        <v>8</v>
      </c>
      <c r="BM8" s="71">
        <v>13.7</v>
      </c>
      <c r="BN8" s="71">
        <v>7.5</v>
      </c>
      <c r="BO8" s="71">
        <v>1.9</v>
      </c>
      <c r="BP8" s="68">
        <v>26.3</v>
      </c>
      <c r="BQ8" s="72">
        <v>7552</v>
      </c>
      <c r="BR8" s="72">
        <v>10218</v>
      </c>
      <c r="BS8" s="72">
        <v>12372</v>
      </c>
      <c r="BT8" s="73">
        <v>4850</v>
      </c>
      <c r="BU8" s="73">
        <v>4996</v>
      </c>
      <c r="BV8" s="72">
        <v>19615</v>
      </c>
      <c r="BW8" s="72">
        <v>21116</v>
      </c>
      <c r="BX8" s="72">
        <v>20714</v>
      </c>
      <c r="BY8" s="72">
        <v>16622</v>
      </c>
      <c r="BZ8" s="72">
        <v>15790</v>
      </c>
      <c r="CA8" s="70">
        <v>16102</v>
      </c>
      <c r="CB8" s="71" t="s">
        <v>127</v>
      </c>
      <c r="CC8" s="71" t="s">
        <v>127</v>
      </c>
      <c r="CD8" s="71" t="s">
        <v>127</v>
      </c>
      <c r="CE8" s="71" t="s">
        <v>127</v>
      </c>
      <c r="CF8" s="71" t="s">
        <v>127</v>
      </c>
      <c r="CG8" s="71" t="s">
        <v>127</v>
      </c>
      <c r="CH8" s="71" t="s">
        <v>127</v>
      </c>
      <c r="CI8" s="71" t="s">
        <v>127</v>
      </c>
      <c r="CJ8" s="71" t="s">
        <v>127</v>
      </c>
      <c r="CK8" s="71" t="s">
        <v>127</v>
      </c>
      <c r="CL8" s="68" t="s">
        <v>127</v>
      </c>
      <c r="CM8" s="70">
        <v>110</v>
      </c>
      <c r="CN8" s="70">
        <v>23879</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141.9</v>
      </c>
      <c r="DF8" s="71">
        <v>181.6</v>
      </c>
      <c r="DG8" s="71">
        <v>148.9</v>
      </c>
      <c r="DH8" s="71">
        <v>135.30000000000001</v>
      </c>
      <c r="DI8" s="71">
        <v>110.8</v>
      </c>
      <c r="DJ8" s="68">
        <v>103.6</v>
      </c>
      <c r="DK8" s="71">
        <v>179.2</v>
      </c>
      <c r="DL8" s="71">
        <v>190.1</v>
      </c>
      <c r="DM8" s="71">
        <v>207.9</v>
      </c>
      <c r="DN8" s="71">
        <v>176.2</v>
      </c>
      <c r="DO8" s="71">
        <v>173.3</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2020-01-20T05:51:43Z</cp:lastPrinted>
  <dcterms:created xsi:type="dcterms:W3CDTF">2019-12-05T07:22:14Z</dcterms:created>
  <dcterms:modified xsi:type="dcterms:W3CDTF">2020-01-20T05:52:05Z</dcterms:modified>
  <cp:category/>
</cp:coreProperties>
</file>