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第３係共有\☆照会（決算統計・財務諸表）\平成31年度\01　市町村支援課\20200117　公営企業に係る経営比較分析表（平成30年度決算）の分析等について\各課回答\駐車場\"/>
    </mc:Choice>
  </mc:AlternateContent>
  <workbookProtection workbookAlgorithmName="SHA-512" workbookHashValue="DosoyIOsFlUmtWqAM5qATwax50WLRkdlytfvTkez8d2XkYz0wX6gD0aFq92egeAYt1+SdahvIEQZuyTVd0lJTw==" workbookSaltValue="3dyIN14Ea3N5s8MMPJ+hoA=="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BZ30" i="4" l="1"/>
  <c r="BK76" i="4"/>
  <c r="LH51" i="4"/>
  <c r="LT76" i="4"/>
  <c r="GQ51" i="4"/>
  <c r="LH30" i="4"/>
  <c r="GQ30" i="4"/>
  <c r="IE76" i="4"/>
  <c r="BZ51" i="4"/>
  <c r="AV76" i="4"/>
  <c r="KO51" i="4"/>
  <c r="BG51" i="4"/>
  <c r="BG30" i="4"/>
  <c r="LE76" i="4"/>
  <c r="FX51" i="4"/>
  <c r="KO30" i="4"/>
  <c r="HP76" i="4"/>
  <c r="FX30" i="4"/>
  <c r="KP76" i="4"/>
  <c r="FE51" i="4"/>
  <c r="HA76" i="4"/>
  <c r="AN51" i="4"/>
  <c r="AN30" i="4"/>
  <c r="JV30" i="4"/>
  <c r="AG76" i="4"/>
  <c r="JV51" i="4"/>
  <c r="FE30" i="4"/>
  <c r="R76" i="4"/>
  <c r="JC30" i="4"/>
  <c r="KA76" i="4"/>
  <c r="EL51" i="4"/>
  <c r="GL76" i="4"/>
  <c r="U51" i="4"/>
  <c r="EL30" i="4"/>
  <c r="U30" i="4"/>
  <c r="JC51" i="4"/>
</calcChain>
</file>

<file path=xl/sharedStrings.xml><?xml version="1.0" encoding="utf-8"?>
<sst xmlns="http://schemas.openxmlformats.org/spreadsheetml/2006/main" count="278" uniqueCount="129">
  <si>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</si>
  <si>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</si>
  <si>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</si>
  <si>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</si>
  <si>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</si>
  <si>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</si>
  <si>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</si>
  <si>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</si>
  <si>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</si>
  <si>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</si>
  <si>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</si>
  <si>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</si>
  <si>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</si>
  <si>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</si>
  <si>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</si>
  <si>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</si>
  <si>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</si>
  <si>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</si>
  <si>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</si>
  <si>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</si>
  <si>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</si>
  <si>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</si>
  <si>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</si>
  <si>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</si>
  <si>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</si>
  <si>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</si>
  <si>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</si>
  <si>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</si>
  <si>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</si>
  <si>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</si>
  <si>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</si>
  <si>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</si>
  <si>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</si>
  <si>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</si>
  <si>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</si>
  <si>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</si>
  <si>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</si>
  <si>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</si>
  <si>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</si>
  <si>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</si>
  <si>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</si>
  <si>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</si>
  <si>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</si>
  <si>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</si>
  <si>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</si>
  <si>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</si>
  <si>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</si>
  <si>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</si>
  <si>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</si>
  <si>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</si>
  <si>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</si>
  <si>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</si>
  <si>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</si>
  <si>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</si>
  <si>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</si>
  <si>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</si>
  <si>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</si>
  <si>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</si>
  <si>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</si>
  <si>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</si>
  <si>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</si>
  <si>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</si>
  <si>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</si>
  <si>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</si>
  <si>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</si>
  <si>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</si>
  <si>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</si>
  <si>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</si>
  <si>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</si>
  <si>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</si>
  <si>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</si>
  <si>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</si>
  <si>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</si>
  <si>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</si>
  <si>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</si>
  <si>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</si>
  <si>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</si>
  <si>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</si>
  <si>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</si>
  <si>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</si>
  <si>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</si>
  <si>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</si>
  <si>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</si>
  <si>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</si>
  <si>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</si>
  <si>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</si>
  <si>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</si>
  <si>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</si>
  <si>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</si>
  <si>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</si>
  <si>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</si>
  <si>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</si>
  <si>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</si>
  <si>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</si>
  <si>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</si>
  <si>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</si>
  <si>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</si>
  <si>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</si>
  <si>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</si>
  <si>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</si>
  <si>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</si>
  <si>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</si>
  <si>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</si>
  <si>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</si>
  <si>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</si>
  <si>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</si>
  <si>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</si>
  <si>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</si>
  <si>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</si>
  <si>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</si>
  <si>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</si>
  <si>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</si>
  <si>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</si>
  <si>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</si>
  <si>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</si>
  <si>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</si>
  <si>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</si>
  <si>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</si>
  <si>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</si>
  <si>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</si>
  <si>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</si>
  <si>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</si>
  <si>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</si>
  <si>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</si>
  <si>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</si>
  <si>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安定した駐車場運営を行うには、機器等の定期的な更新なども必要である。
　今後は、費用の負担が単年度に集中しないよう計画的に機器等を更新し、施設の長寿命化に努めたい。</t>
    <phoneticPr fontId="5"/>
  </si>
  <si>
    <t>　隣接のオーバードホールの駐車場として利用されることが多く、オーバードホールの行事の有無等により利用状況が左右されるため、稼働率が低い状況となっている。
　近隣には民間のコインパーキングも増えてきていることから、今後は定期駐車券の発行枚数を増やすなどし、稼働率が上がるよう努めたい。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</si>
  <si>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phoneticPr fontId="5"/>
  </si>
  <si>
    <t>　駐車場料金収入で駐車場に係る費用が賄えている黒字の状況で、平成28年度に企業債の返還が完了したことにより、収益的収支比率が271.7％となっている。
　今後も駐車場の経年劣化に伴う設備更新や修繕に係る費用が増加することが予想されるが、計画的に設備更新等を実施するなどし、引き続き健全経営となるよう努めてまいりたい。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</si>
</sst>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92.3</c:v>
                </c:pt>
                <c:pt idx="1">
                  <c:v>101.7</c:v>
                </c:pt>
                <c:pt idx="2">
                  <c:v>133.5</c:v>
                </c:pt>
                <c:pt idx="3">
                  <c:v>282.7</c:v>
                </c:pt>
                <c:pt idx="4">
                  <c:v>271.7</c:v>
                </c:pt>
              </c:numCache>
            </c:numRef>
          </c:val>
          <c:extLst xmlns:c16r2="http://schemas.microsoft.com/office/drawing/2015/06/chart">
            <c:ext xmlns:c16="http://schemas.microsoft.com/office/drawing/2014/chart" uri="{C3380CC4-5D6E-409C-BE32-E72D297353CC}">
              <c16:uniqueId val="{00000000-91A2-4A35-8ADB-4B4A3A216E6A}"/>
            </c:ext>
          </c:extLst>
        </c:ser>
        <c:dLbls>
          <c:showLegendKey val="0"/>
          <c:showVal val="0"/>
          <c:showCatName val="0"/>
          <c:showSerName val="0"/>
          <c:showPercent val="0"/>
          <c:showBubbleSize val="0"/>
        </c:dLbls>
        <c:gapWidth val="150"/>
        <c:axId val="493439568"/>
        <c:axId val="49343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91A2-4A35-8ADB-4B4A3A216E6A}"/>
            </c:ext>
          </c:extLst>
        </c:ser>
        <c:dLbls>
          <c:showLegendKey val="0"/>
          <c:showVal val="0"/>
          <c:showCatName val="0"/>
          <c:showSerName val="0"/>
          <c:showPercent val="0"/>
          <c:showBubbleSize val="0"/>
        </c:dLbls>
        <c:marker val="1"/>
        <c:smooth val="0"/>
        <c:axId val="493439568"/>
        <c:axId val="493436432"/>
      </c:lineChart>
      <c:dateAx>
        <c:axId val="493439568"/>
        <c:scaling>
          <c:orientation val="minMax"/>
        </c:scaling>
        <c:delete val="1"/>
        <c:axPos val="b"/>
        <c:numFmt formatCode="ge" sourceLinked="1"/>
        <c:majorTickMark val="none"/>
        <c:minorTickMark val="none"/>
        <c:tickLblPos val="none"/>
        <c:crossAx val="493436432"/>
        <c:crosses val="autoZero"/>
        <c:auto val="1"/>
        <c:lblOffset val="100"/>
        <c:baseTimeUnit val="years"/>
      </c:dateAx>
      <c:valAx>
        <c:axId val="49343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43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112.1</c:v>
                </c:pt>
                <c:pt idx="1">
                  <c:v>37.200000000000003</c:v>
                </c:pt>
                <c:pt idx="2">
                  <c:v>0</c:v>
                </c:pt>
                <c:pt idx="3">
                  <c:v>0</c:v>
                </c:pt>
                <c:pt idx="4">
                  <c:v>0</c:v>
                </c:pt>
              </c:numCache>
            </c:numRef>
          </c:val>
          <c:extLst xmlns:c16r2="http://schemas.microsoft.com/office/drawing/2015/06/chart">
            <c:ext xmlns:c16="http://schemas.microsoft.com/office/drawing/2014/chart" uri="{C3380CC4-5D6E-409C-BE32-E72D297353CC}">
              <c16:uniqueId val="{00000000-3A40-4F3C-BBAA-97E76422AE8A}"/>
            </c:ext>
          </c:extLst>
        </c:ser>
        <c:dLbls>
          <c:showLegendKey val="0"/>
          <c:showVal val="0"/>
          <c:showCatName val="0"/>
          <c:showSerName val="0"/>
          <c:showPercent val="0"/>
          <c:showBubbleSize val="0"/>
        </c:dLbls>
        <c:gapWidth val="150"/>
        <c:axId val="240217664"/>
        <c:axId val="24021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3A40-4F3C-BBAA-97E76422AE8A}"/>
            </c:ext>
          </c:extLst>
        </c:ser>
        <c:dLbls>
          <c:showLegendKey val="0"/>
          <c:showVal val="0"/>
          <c:showCatName val="0"/>
          <c:showSerName val="0"/>
          <c:showPercent val="0"/>
          <c:showBubbleSize val="0"/>
        </c:dLbls>
        <c:marker val="1"/>
        <c:smooth val="0"/>
        <c:axId val="240217664"/>
        <c:axId val="240218840"/>
      </c:lineChart>
      <c:dateAx>
        <c:axId val="240217664"/>
        <c:scaling>
          <c:orientation val="minMax"/>
        </c:scaling>
        <c:delete val="1"/>
        <c:axPos val="b"/>
        <c:numFmt formatCode="ge" sourceLinked="1"/>
        <c:majorTickMark val="none"/>
        <c:minorTickMark val="none"/>
        <c:tickLblPos val="none"/>
        <c:crossAx val="240218840"/>
        <c:crosses val="autoZero"/>
        <c:auto val="1"/>
        <c:lblOffset val="100"/>
        <c:baseTimeUnit val="years"/>
      </c:dateAx>
      <c:valAx>
        <c:axId val="24021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21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EA9-4793-84D3-CE69AB1E894B}"/>
            </c:ext>
          </c:extLst>
        </c:ser>
        <c:dLbls>
          <c:showLegendKey val="0"/>
          <c:showVal val="0"/>
          <c:showCatName val="0"/>
          <c:showSerName val="0"/>
          <c:showPercent val="0"/>
          <c:showBubbleSize val="0"/>
        </c:dLbls>
        <c:gapWidth val="150"/>
        <c:axId val="876498008"/>
        <c:axId val="8764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EA9-4793-84D3-CE69AB1E894B}"/>
            </c:ext>
          </c:extLst>
        </c:ser>
        <c:dLbls>
          <c:showLegendKey val="0"/>
          <c:showVal val="0"/>
          <c:showCatName val="0"/>
          <c:showSerName val="0"/>
          <c:showPercent val="0"/>
          <c:showBubbleSize val="0"/>
        </c:dLbls>
        <c:marker val="1"/>
        <c:smooth val="0"/>
        <c:axId val="876498008"/>
        <c:axId val="876498400"/>
      </c:lineChart>
      <c:dateAx>
        <c:axId val="876498008"/>
        <c:scaling>
          <c:orientation val="minMax"/>
        </c:scaling>
        <c:delete val="1"/>
        <c:axPos val="b"/>
        <c:numFmt formatCode="ge" sourceLinked="1"/>
        <c:majorTickMark val="none"/>
        <c:minorTickMark val="none"/>
        <c:tickLblPos val="none"/>
        <c:crossAx val="876498400"/>
        <c:crosses val="autoZero"/>
        <c:auto val="1"/>
        <c:lblOffset val="100"/>
        <c:baseTimeUnit val="years"/>
      </c:dateAx>
      <c:valAx>
        <c:axId val="87649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49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CB6-426F-90EC-960512E17F2E}"/>
            </c:ext>
          </c:extLst>
        </c:ser>
        <c:dLbls>
          <c:showLegendKey val="0"/>
          <c:showVal val="0"/>
          <c:showCatName val="0"/>
          <c:showSerName val="0"/>
          <c:showPercent val="0"/>
          <c:showBubbleSize val="0"/>
        </c:dLbls>
        <c:gapWidth val="150"/>
        <c:axId val="876494480"/>
        <c:axId val="8764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CB6-426F-90EC-960512E17F2E}"/>
            </c:ext>
          </c:extLst>
        </c:ser>
        <c:dLbls>
          <c:showLegendKey val="0"/>
          <c:showVal val="0"/>
          <c:showCatName val="0"/>
          <c:showSerName val="0"/>
          <c:showPercent val="0"/>
          <c:showBubbleSize val="0"/>
        </c:dLbls>
        <c:marker val="1"/>
        <c:smooth val="0"/>
        <c:axId val="876494480"/>
        <c:axId val="876496832"/>
      </c:lineChart>
      <c:dateAx>
        <c:axId val="876494480"/>
        <c:scaling>
          <c:orientation val="minMax"/>
        </c:scaling>
        <c:delete val="1"/>
        <c:axPos val="b"/>
        <c:numFmt formatCode="ge" sourceLinked="1"/>
        <c:majorTickMark val="none"/>
        <c:minorTickMark val="none"/>
        <c:tickLblPos val="none"/>
        <c:crossAx val="876496832"/>
        <c:crosses val="autoZero"/>
        <c:auto val="1"/>
        <c:lblOffset val="100"/>
        <c:baseTimeUnit val="years"/>
      </c:dateAx>
      <c:valAx>
        <c:axId val="87649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49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0.3</c:v>
                </c:pt>
              </c:numCache>
            </c:numRef>
          </c:val>
          <c:extLst xmlns:c16r2="http://schemas.microsoft.com/office/drawing/2015/06/chart">
            <c:ext xmlns:c16="http://schemas.microsoft.com/office/drawing/2014/chart" uri="{C3380CC4-5D6E-409C-BE32-E72D297353CC}">
              <c16:uniqueId val="{00000000-E807-4149-8D79-17CAD65D9B9D}"/>
            </c:ext>
          </c:extLst>
        </c:ser>
        <c:dLbls>
          <c:showLegendKey val="0"/>
          <c:showVal val="0"/>
          <c:showCatName val="0"/>
          <c:showSerName val="0"/>
          <c:showPercent val="0"/>
          <c:showBubbleSize val="0"/>
        </c:dLbls>
        <c:gapWidth val="150"/>
        <c:axId val="876495264"/>
        <c:axId val="87649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E807-4149-8D79-17CAD65D9B9D}"/>
            </c:ext>
          </c:extLst>
        </c:ser>
        <c:dLbls>
          <c:showLegendKey val="0"/>
          <c:showVal val="0"/>
          <c:showCatName val="0"/>
          <c:showSerName val="0"/>
          <c:showPercent val="0"/>
          <c:showBubbleSize val="0"/>
        </c:dLbls>
        <c:marker val="1"/>
        <c:smooth val="0"/>
        <c:axId val="876495264"/>
        <c:axId val="876498792"/>
      </c:lineChart>
      <c:dateAx>
        <c:axId val="876495264"/>
        <c:scaling>
          <c:orientation val="minMax"/>
        </c:scaling>
        <c:delete val="1"/>
        <c:axPos val="b"/>
        <c:numFmt formatCode="ge" sourceLinked="1"/>
        <c:majorTickMark val="none"/>
        <c:minorTickMark val="none"/>
        <c:tickLblPos val="none"/>
        <c:crossAx val="876498792"/>
        <c:crosses val="autoZero"/>
        <c:auto val="1"/>
        <c:lblOffset val="100"/>
        <c:baseTimeUnit val="years"/>
      </c:dateAx>
      <c:valAx>
        <c:axId val="87649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649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0-E47D-40EF-87A5-A0BC0FF0C03B}"/>
            </c:ext>
          </c:extLst>
        </c:ser>
        <c:dLbls>
          <c:showLegendKey val="0"/>
          <c:showVal val="0"/>
          <c:showCatName val="0"/>
          <c:showSerName val="0"/>
          <c:showPercent val="0"/>
          <c:showBubbleSize val="0"/>
        </c:dLbls>
        <c:gapWidth val="150"/>
        <c:axId val="876494088"/>
        <c:axId val="87649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E47D-40EF-87A5-A0BC0FF0C03B}"/>
            </c:ext>
          </c:extLst>
        </c:ser>
        <c:dLbls>
          <c:showLegendKey val="0"/>
          <c:showVal val="0"/>
          <c:showCatName val="0"/>
          <c:showSerName val="0"/>
          <c:showPercent val="0"/>
          <c:showBubbleSize val="0"/>
        </c:dLbls>
        <c:marker val="1"/>
        <c:smooth val="0"/>
        <c:axId val="876494088"/>
        <c:axId val="876496440"/>
      </c:lineChart>
      <c:dateAx>
        <c:axId val="876494088"/>
        <c:scaling>
          <c:orientation val="minMax"/>
        </c:scaling>
        <c:delete val="1"/>
        <c:axPos val="b"/>
        <c:numFmt formatCode="ge" sourceLinked="1"/>
        <c:majorTickMark val="none"/>
        <c:minorTickMark val="none"/>
        <c:tickLblPos val="none"/>
        <c:crossAx val="876496440"/>
        <c:crosses val="autoZero"/>
        <c:auto val="1"/>
        <c:lblOffset val="100"/>
        <c:baseTimeUnit val="years"/>
      </c:dateAx>
      <c:valAx>
        <c:axId val="87649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649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61.6</c:v>
                </c:pt>
                <c:pt idx="1">
                  <c:v>61.9</c:v>
                </c:pt>
                <c:pt idx="2">
                  <c:v>58</c:v>
                </c:pt>
                <c:pt idx="3">
                  <c:v>57.2</c:v>
                </c:pt>
                <c:pt idx="4">
                  <c:v>53.6</c:v>
                </c:pt>
              </c:numCache>
            </c:numRef>
          </c:val>
          <c:extLst xmlns:c16r2="http://schemas.microsoft.com/office/drawing/2015/06/chart">
            <c:ext xmlns:c16="http://schemas.microsoft.com/office/drawing/2014/chart" uri="{C3380CC4-5D6E-409C-BE32-E72D297353CC}">
              <c16:uniqueId val="{00000000-3DB2-443D-AC00-BAC6AB635167}"/>
            </c:ext>
          </c:extLst>
        </c:ser>
        <c:dLbls>
          <c:showLegendKey val="0"/>
          <c:showVal val="0"/>
          <c:showCatName val="0"/>
          <c:showSerName val="0"/>
          <c:showPercent val="0"/>
          <c:showBubbleSize val="0"/>
        </c:dLbls>
        <c:gapWidth val="150"/>
        <c:axId val="617229832"/>
        <c:axId val="61722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3DB2-443D-AC00-BAC6AB635167}"/>
            </c:ext>
          </c:extLst>
        </c:ser>
        <c:dLbls>
          <c:showLegendKey val="0"/>
          <c:showVal val="0"/>
          <c:showCatName val="0"/>
          <c:showSerName val="0"/>
          <c:showPercent val="0"/>
          <c:showBubbleSize val="0"/>
        </c:dLbls>
        <c:marker val="1"/>
        <c:smooth val="0"/>
        <c:axId val="617229832"/>
        <c:axId val="617229048"/>
      </c:lineChart>
      <c:dateAx>
        <c:axId val="617229832"/>
        <c:scaling>
          <c:orientation val="minMax"/>
        </c:scaling>
        <c:delete val="1"/>
        <c:axPos val="b"/>
        <c:numFmt formatCode="ge" sourceLinked="1"/>
        <c:majorTickMark val="none"/>
        <c:minorTickMark val="none"/>
        <c:tickLblPos val="none"/>
        <c:crossAx val="617229048"/>
        <c:crosses val="autoZero"/>
        <c:auto val="1"/>
        <c:lblOffset val="100"/>
        <c:baseTimeUnit val="years"/>
      </c:dateAx>
      <c:valAx>
        <c:axId val="61722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2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68.099999999999994</c:v>
                </c:pt>
                <c:pt idx="1">
                  <c:v>71.900000000000006</c:v>
                </c:pt>
                <c:pt idx="2">
                  <c:v>70</c:v>
                </c:pt>
                <c:pt idx="3">
                  <c:v>68.3</c:v>
                </c:pt>
                <c:pt idx="4">
                  <c:v>67.099999999999994</c:v>
                </c:pt>
              </c:numCache>
            </c:numRef>
          </c:val>
          <c:extLst xmlns:c16r2="http://schemas.microsoft.com/office/drawing/2015/06/chart">
            <c:ext xmlns:c16="http://schemas.microsoft.com/office/drawing/2014/chart" uri="{C3380CC4-5D6E-409C-BE32-E72D297353CC}">
              <c16:uniqueId val="{00000000-B750-4AFB-8DE3-DF5CA774EF39}"/>
            </c:ext>
          </c:extLst>
        </c:ser>
        <c:dLbls>
          <c:showLegendKey val="0"/>
          <c:showVal val="0"/>
          <c:showCatName val="0"/>
          <c:showSerName val="0"/>
          <c:showPercent val="0"/>
          <c:showBubbleSize val="0"/>
        </c:dLbls>
        <c:gapWidth val="150"/>
        <c:axId val="617227872"/>
        <c:axId val="6172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B750-4AFB-8DE3-DF5CA774EF39}"/>
            </c:ext>
          </c:extLst>
        </c:ser>
        <c:dLbls>
          <c:showLegendKey val="0"/>
          <c:showVal val="0"/>
          <c:showCatName val="0"/>
          <c:showSerName val="0"/>
          <c:showPercent val="0"/>
          <c:showBubbleSize val="0"/>
        </c:dLbls>
        <c:marker val="1"/>
        <c:smooth val="0"/>
        <c:axId val="617227872"/>
        <c:axId val="617229440"/>
      </c:lineChart>
      <c:dateAx>
        <c:axId val="617227872"/>
        <c:scaling>
          <c:orientation val="minMax"/>
        </c:scaling>
        <c:delete val="1"/>
        <c:axPos val="b"/>
        <c:numFmt formatCode="ge" sourceLinked="1"/>
        <c:majorTickMark val="none"/>
        <c:minorTickMark val="none"/>
        <c:tickLblPos val="none"/>
        <c:crossAx val="617229440"/>
        <c:crosses val="autoZero"/>
        <c:auto val="1"/>
        <c:lblOffset val="100"/>
        <c:baseTimeUnit val="years"/>
      </c:dateAx>
      <c:valAx>
        <c:axId val="61722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72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81312</c:v>
                </c:pt>
                <c:pt idx="1">
                  <c:v>92801</c:v>
                </c:pt>
                <c:pt idx="2">
                  <c:v>83914</c:v>
                </c:pt>
                <c:pt idx="3">
                  <c:v>83624</c:v>
                </c:pt>
                <c:pt idx="4">
                  <c:v>73921</c:v>
                </c:pt>
              </c:numCache>
            </c:numRef>
          </c:val>
          <c:extLst xmlns:c16r2="http://schemas.microsoft.com/office/drawing/2015/06/chart">
            <c:ext xmlns:c16="http://schemas.microsoft.com/office/drawing/2014/chart" uri="{C3380CC4-5D6E-409C-BE32-E72D297353CC}">
              <c16:uniqueId val="{00000000-5981-4738-BFD0-9BA0B18044CD}"/>
            </c:ext>
          </c:extLst>
        </c:ser>
        <c:dLbls>
          <c:showLegendKey val="0"/>
          <c:showVal val="0"/>
          <c:showCatName val="0"/>
          <c:showSerName val="0"/>
          <c:showPercent val="0"/>
          <c:showBubbleSize val="0"/>
        </c:dLbls>
        <c:gapWidth val="150"/>
        <c:axId val="617222384"/>
        <c:axId val="6172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5981-4738-BFD0-9BA0B18044CD}"/>
            </c:ext>
          </c:extLst>
        </c:ser>
        <c:dLbls>
          <c:showLegendKey val="0"/>
          <c:showVal val="0"/>
          <c:showCatName val="0"/>
          <c:showSerName val="0"/>
          <c:showPercent val="0"/>
          <c:showBubbleSize val="0"/>
        </c:dLbls>
        <c:marker val="1"/>
        <c:smooth val="0"/>
        <c:axId val="617222384"/>
        <c:axId val="617223168"/>
      </c:lineChart>
      <c:dateAx>
        <c:axId val="617222384"/>
        <c:scaling>
          <c:orientation val="minMax"/>
        </c:scaling>
        <c:delete val="1"/>
        <c:axPos val="b"/>
        <c:numFmt formatCode="ge" sourceLinked="1"/>
        <c:majorTickMark val="none"/>
        <c:minorTickMark val="none"/>
        <c:tickLblPos val="none"/>
        <c:crossAx val="617223168"/>
        <c:crosses val="autoZero"/>
        <c:auto val="1"/>
        <c:lblOffset val="100"/>
        <c:baseTimeUnit val="years"/>
      </c:dateAx>
      <c:valAx>
        <c:axId val="61722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722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5546875" defaultRowHeight="13.2" x14ac:dyDescent="0.2"/>
  <cols>
    <col min="1" max="1" width="2.5546875" customWidth="1"/>
    <col min="2" max="2" width="0.88671875" customWidth="1"/>
    <col min="3" max="244" width="0.5546875" customWidth="1"/>
    <col min="245" max="245" width="0.88671875" customWidth="1"/>
    <col min="246" max="366" width="0.554687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富山県富山市　富山市営駅北駐車場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17329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92.3</v>
      </c>
      <c r="V31" s="118"/>
      <c r="W31" s="118"/>
      <c r="X31" s="118"/>
      <c r="Y31" s="118"/>
      <c r="Z31" s="118"/>
      <c r="AA31" s="118"/>
      <c r="AB31" s="118"/>
      <c r="AC31" s="118"/>
      <c r="AD31" s="118"/>
      <c r="AE31" s="118"/>
      <c r="AF31" s="118"/>
      <c r="AG31" s="118"/>
      <c r="AH31" s="118"/>
      <c r="AI31" s="118"/>
      <c r="AJ31" s="118"/>
      <c r="AK31" s="118"/>
      <c r="AL31" s="118"/>
      <c r="AM31" s="118"/>
      <c r="AN31" s="118">
        <f>データ!Z7</f>
        <v>101.7</v>
      </c>
      <c r="AO31" s="118"/>
      <c r="AP31" s="118"/>
      <c r="AQ31" s="118"/>
      <c r="AR31" s="118"/>
      <c r="AS31" s="118"/>
      <c r="AT31" s="118"/>
      <c r="AU31" s="118"/>
      <c r="AV31" s="118"/>
      <c r="AW31" s="118"/>
      <c r="AX31" s="118"/>
      <c r="AY31" s="118"/>
      <c r="AZ31" s="118"/>
      <c r="BA31" s="118"/>
      <c r="BB31" s="118"/>
      <c r="BC31" s="118"/>
      <c r="BD31" s="118"/>
      <c r="BE31" s="118"/>
      <c r="BF31" s="118"/>
      <c r="BG31" s="118">
        <f>データ!AA7</f>
        <v>133.5</v>
      </c>
      <c r="BH31" s="118"/>
      <c r="BI31" s="118"/>
      <c r="BJ31" s="118"/>
      <c r="BK31" s="118"/>
      <c r="BL31" s="118"/>
      <c r="BM31" s="118"/>
      <c r="BN31" s="118"/>
      <c r="BO31" s="118"/>
      <c r="BP31" s="118"/>
      <c r="BQ31" s="118"/>
      <c r="BR31" s="118"/>
      <c r="BS31" s="118"/>
      <c r="BT31" s="118"/>
      <c r="BU31" s="118"/>
      <c r="BV31" s="118"/>
      <c r="BW31" s="118"/>
      <c r="BX31" s="118"/>
      <c r="BY31" s="118"/>
      <c r="BZ31" s="118">
        <f>データ!AB7</f>
        <v>282.7</v>
      </c>
      <c r="CA31" s="118"/>
      <c r="CB31" s="118"/>
      <c r="CC31" s="118"/>
      <c r="CD31" s="118"/>
      <c r="CE31" s="118"/>
      <c r="CF31" s="118"/>
      <c r="CG31" s="118"/>
      <c r="CH31" s="118"/>
      <c r="CI31" s="118"/>
      <c r="CJ31" s="118"/>
      <c r="CK31" s="118"/>
      <c r="CL31" s="118"/>
      <c r="CM31" s="118"/>
      <c r="CN31" s="118"/>
      <c r="CO31" s="118"/>
      <c r="CP31" s="118"/>
      <c r="CQ31" s="118"/>
      <c r="CR31" s="118"/>
      <c r="CS31" s="118">
        <f>データ!AC7</f>
        <v>271.7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61.6</v>
      </c>
      <c r="JD31" s="120"/>
      <c r="JE31" s="120"/>
      <c r="JF31" s="120"/>
      <c r="JG31" s="120"/>
      <c r="JH31" s="120"/>
      <c r="JI31" s="120"/>
      <c r="JJ31" s="120"/>
      <c r="JK31" s="120"/>
      <c r="JL31" s="120"/>
      <c r="JM31" s="120"/>
      <c r="JN31" s="120"/>
      <c r="JO31" s="120"/>
      <c r="JP31" s="120"/>
      <c r="JQ31" s="120"/>
      <c r="JR31" s="120"/>
      <c r="JS31" s="120"/>
      <c r="JT31" s="120"/>
      <c r="JU31" s="121"/>
      <c r="JV31" s="119">
        <f>データ!DL7</f>
        <v>61.9</v>
      </c>
      <c r="JW31" s="120"/>
      <c r="JX31" s="120"/>
      <c r="JY31" s="120"/>
      <c r="JZ31" s="120"/>
      <c r="KA31" s="120"/>
      <c r="KB31" s="120"/>
      <c r="KC31" s="120"/>
      <c r="KD31" s="120"/>
      <c r="KE31" s="120"/>
      <c r="KF31" s="120"/>
      <c r="KG31" s="120"/>
      <c r="KH31" s="120"/>
      <c r="KI31" s="120"/>
      <c r="KJ31" s="120"/>
      <c r="KK31" s="120"/>
      <c r="KL31" s="120"/>
      <c r="KM31" s="120"/>
      <c r="KN31" s="121"/>
      <c r="KO31" s="119">
        <f>データ!DM7</f>
        <v>58</v>
      </c>
      <c r="KP31" s="120"/>
      <c r="KQ31" s="120"/>
      <c r="KR31" s="120"/>
      <c r="KS31" s="120"/>
      <c r="KT31" s="120"/>
      <c r="KU31" s="120"/>
      <c r="KV31" s="120"/>
      <c r="KW31" s="120"/>
      <c r="KX31" s="120"/>
      <c r="KY31" s="120"/>
      <c r="KZ31" s="120"/>
      <c r="LA31" s="120"/>
      <c r="LB31" s="120"/>
      <c r="LC31" s="120"/>
      <c r="LD31" s="120"/>
      <c r="LE31" s="120"/>
      <c r="LF31" s="120"/>
      <c r="LG31" s="121"/>
      <c r="LH31" s="119">
        <f>データ!DN7</f>
        <v>57.2</v>
      </c>
      <c r="LI31" s="120"/>
      <c r="LJ31" s="120"/>
      <c r="LK31" s="120"/>
      <c r="LL31" s="120"/>
      <c r="LM31" s="120"/>
      <c r="LN31" s="120"/>
      <c r="LO31" s="120"/>
      <c r="LP31" s="120"/>
      <c r="LQ31" s="120"/>
      <c r="LR31" s="120"/>
      <c r="LS31" s="120"/>
      <c r="LT31" s="120"/>
      <c r="LU31" s="120"/>
      <c r="LV31" s="120"/>
      <c r="LW31" s="120"/>
      <c r="LX31" s="120"/>
      <c r="LY31" s="120"/>
      <c r="LZ31" s="121"/>
      <c r="MA31" s="119">
        <f>データ!DO7</f>
        <v>53.6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68.099999999999994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71.900000000000006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70</v>
      </c>
      <c r="FY52" s="118"/>
      <c r="FZ52" s="118"/>
      <c r="GA52" s="118"/>
      <c r="GB52" s="118"/>
      <c r="GC52" s="118"/>
      <c r="GD52" s="118"/>
      <c r="GE52" s="118"/>
      <c r="GF52" s="118"/>
      <c r="GG52" s="118"/>
      <c r="GH52" s="118"/>
      <c r="GI52" s="118"/>
      <c r="GJ52" s="118"/>
      <c r="GK52" s="118"/>
      <c r="GL52" s="118"/>
      <c r="GM52" s="118"/>
      <c r="GN52" s="118"/>
      <c r="GO52" s="118"/>
      <c r="GP52" s="118"/>
      <c r="GQ52" s="118">
        <f>データ!BI7</f>
        <v>68.3</v>
      </c>
      <c r="GR52" s="118"/>
      <c r="GS52" s="118"/>
      <c r="GT52" s="118"/>
      <c r="GU52" s="118"/>
      <c r="GV52" s="118"/>
      <c r="GW52" s="118"/>
      <c r="GX52" s="118"/>
      <c r="GY52" s="118"/>
      <c r="GZ52" s="118"/>
      <c r="HA52" s="118"/>
      <c r="HB52" s="118"/>
      <c r="HC52" s="118"/>
      <c r="HD52" s="118"/>
      <c r="HE52" s="118"/>
      <c r="HF52" s="118"/>
      <c r="HG52" s="118"/>
      <c r="HH52" s="118"/>
      <c r="HI52" s="118"/>
      <c r="HJ52" s="118">
        <f>データ!BJ7</f>
        <v>67.099999999999994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81312</v>
      </c>
      <c r="JD52" s="125"/>
      <c r="JE52" s="125"/>
      <c r="JF52" s="125"/>
      <c r="JG52" s="125"/>
      <c r="JH52" s="125"/>
      <c r="JI52" s="125"/>
      <c r="JJ52" s="125"/>
      <c r="JK52" s="125"/>
      <c r="JL52" s="125"/>
      <c r="JM52" s="125"/>
      <c r="JN52" s="125"/>
      <c r="JO52" s="125"/>
      <c r="JP52" s="125"/>
      <c r="JQ52" s="125"/>
      <c r="JR52" s="125"/>
      <c r="JS52" s="125"/>
      <c r="JT52" s="125"/>
      <c r="JU52" s="125"/>
      <c r="JV52" s="125">
        <f>データ!BR7</f>
        <v>92801</v>
      </c>
      <c r="JW52" s="125"/>
      <c r="JX52" s="125"/>
      <c r="JY52" s="125"/>
      <c r="JZ52" s="125"/>
      <c r="KA52" s="125"/>
      <c r="KB52" s="125"/>
      <c r="KC52" s="125"/>
      <c r="KD52" s="125"/>
      <c r="KE52" s="125"/>
      <c r="KF52" s="125"/>
      <c r="KG52" s="125"/>
      <c r="KH52" s="125"/>
      <c r="KI52" s="125"/>
      <c r="KJ52" s="125"/>
      <c r="KK52" s="125"/>
      <c r="KL52" s="125"/>
      <c r="KM52" s="125"/>
      <c r="KN52" s="125"/>
      <c r="KO52" s="125">
        <f>データ!BS7</f>
        <v>83914</v>
      </c>
      <c r="KP52" s="125"/>
      <c r="KQ52" s="125"/>
      <c r="KR52" s="125"/>
      <c r="KS52" s="125"/>
      <c r="KT52" s="125"/>
      <c r="KU52" s="125"/>
      <c r="KV52" s="125"/>
      <c r="KW52" s="125"/>
      <c r="KX52" s="125"/>
      <c r="KY52" s="125"/>
      <c r="KZ52" s="125"/>
      <c r="LA52" s="125"/>
      <c r="LB52" s="125"/>
      <c r="LC52" s="125"/>
      <c r="LD52" s="125"/>
      <c r="LE52" s="125"/>
      <c r="LF52" s="125"/>
      <c r="LG52" s="125"/>
      <c r="LH52" s="125">
        <f>データ!BT7</f>
        <v>83624</v>
      </c>
      <c r="LI52" s="125"/>
      <c r="LJ52" s="125"/>
      <c r="LK52" s="125"/>
      <c r="LL52" s="125"/>
      <c r="LM52" s="125"/>
      <c r="LN52" s="125"/>
      <c r="LO52" s="125"/>
      <c r="LP52" s="125"/>
      <c r="LQ52" s="125"/>
      <c r="LR52" s="125"/>
      <c r="LS52" s="125"/>
      <c r="LT52" s="125"/>
      <c r="LU52" s="125"/>
      <c r="LV52" s="125"/>
      <c r="LW52" s="125"/>
      <c r="LX52" s="125"/>
      <c r="LY52" s="125"/>
      <c r="LZ52" s="125"/>
      <c r="MA52" s="125">
        <f>データ!BU7</f>
        <v>73921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98047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112.1</v>
      </c>
      <c r="KB77" s="120"/>
      <c r="KC77" s="120"/>
      <c r="KD77" s="120"/>
      <c r="KE77" s="120"/>
      <c r="KF77" s="120"/>
      <c r="KG77" s="120"/>
      <c r="KH77" s="120"/>
      <c r="KI77" s="120"/>
      <c r="KJ77" s="120"/>
      <c r="KK77" s="120"/>
      <c r="KL77" s="120"/>
      <c r="KM77" s="120"/>
      <c r="KN77" s="120"/>
      <c r="KO77" s="121"/>
      <c r="KP77" s="119">
        <f>データ!DA7</f>
        <v>37.200000000000003</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3MymWQ3ju9xCnlsGNTuH+m1qQLWLq94zlP45IrXirHNKg/GEOAvMEr7LVRQQqKD46jvotHQ7TMf6wBw4+X68lg==" saltValue="wll5mhJVC2fEf2igtwONq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554687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93</v>
      </c>
      <c r="AO5" s="59" t="s">
        <v>94</v>
      </c>
      <c r="AP5" s="59" t="s">
        <v>95</v>
      </c>
      <c r="AQ5" s="59" t="s">
        <v>96</v>
      </c>
      <c r="AR5" s="59" t="s">
        <v>97</v>
      </c>
      <c r="AS5" s="59" t="s">
        <v>98</v>
      </c>
      <c r="AT5" s="59" t="s">
        <v>99</v>
      </c>
      <c r="AU5" s="59" t="s">
        <v>101</v>
      </c>
      <c r="AV5" s="59" t="s">
        <v>100</v>
      </c>
      <c r="AW5" s="59" t="s">
        <v>91</v>
      </c>
      <c r="AX5" s="59" t="s">
        <v>102</v>
      </c>
      <c r="AY5" s="59" t="s">
        <v>93</v>
      </c>
      <c r="AZ5" s="59" t="s">
        <v>94</v>
      </c>
      <c r="BA5" s="59" t="s">
        <v>95</v>
      </c>
      <c r="BB5" s="59" t="s">
        <v>96</v>
      </c>
      <c r="BC5" s="59" t="s">
        <v>97</v>
      </c>
      <c r="BD5" s="59" t="s">
        <v>98</v>
      </c>
      <c r="BE5" s="59" t="s">
        <v>99</v>
      </c>
      <c r="BF5" s="59" t="s">
        <v>89</v>
      </c>
      <c r="BG5" s="59" t="s">
        <v>100</v>
      </c>
      <c r="BH5" s="59" t="s">
        <v>91</v>
      </c>
      <c r="BI5" s="59" t="s">
        <v>92</v>
      </c>
      <c r="BJ5" s="59" t="s">
        <v>93</v>
      </c>
      <c r="BK5" s="59" t="s">
        <v>94</v>
      </c>
      <c r="BL5" s="59" t="s">
        <v>95</v>
      </c>
      <c r="BM5" s="59" t="s">
        <v>96</v>
      </c>
      <c r="BN5" s="59" t="s">
        <v>97</v>
      </c>
      <c r="BO5" s="59" t="s">
        <v>98</v>
      </c>
      <c r="BP5" s="59" t="s">
        <v>99</v>
      </c>
      <c r="BQ5" s="59" t="s">
        <v>89</v>
      </c>
      <c r="BR5" s="59" t="s">
        <v>100</v>
      </c>
      <c r="BS5" s="59" t="s">
        <v>91</v>
      </c>
      <c r="BT5" s="59" t="s">
        <v>92</v>
      </c>
      <c r="BU5" s="59" t="s">
        <v>93</v>
      </c>
      <c r="BV5" s="59" t="s">
        <v>94</v>
      </c>
      <c r="BW5" s="59" t="s">
        <v>95</v>
      </c>
      <c r="BX5" s="59" t="s">
        <v>96</v>
      </c>
      <c r="BY5" s="59" t="s">
        <v>97</v>
      </c>
      <c r="BZ5" s="59" t="s">
        <v>98</v>
      </c>
      <c r="CA5" s="59" t="s">
        <v>99</v>
      </c>
      <c r="CB5" s="59" t="s">
        <v>89</v>
      </c>
      <c r="CC5" s="59" t="s">
        <v>100</v>
      </c>
      <c r="CD5" s="59" t="s">
        <v>91</v>
      </c>
      <c r="CE5" s="59" t="s">
        <v>102</v>
      </c>
      <c r="CF5" s="59" t="s">
        <v>93</v>
      </c>
      <c r="CG5" s="59" t="s">
        <v>94</v>
      </c>
      <c r="CH5" s="59" t="s">
        <v>95</v>
      </c>
      <c r="CI5" s="59" t="s">
        <v>96</v>
      </c>
      <c r="CJ5" s="59" t="s">
        <v>97</v>
      </c>
      <c r="CK5" s="59" t="s">
        <v>98</v>
      </c>
      <c r="CL5" s="59" t="s">
        <v>99</v>
      </c>
      <c r="CM5" s="150"/>
      <c r="CN5" s="150"/>
      <c r="CO5" s="59" t="s">
        <v>89</v>
      </c>
      <c r="CP5" s="59" t="s">
        <v>100</v>
      </c>
      <c r="CQ5" s="59" t="s">
        <v>91</v>
      </c>
      <c r="CR5" s="59" t="s">
        <v>92</v>
      </c>
      <c r="CS5" s="59" t="s">
        <v>93</v>
      </c>
      <c r="CT5" s="59" t="s">
        <v>94</v>
      </c>
      <c r="CU5" s="59" t="s">
        <v>95</v>
      </c>
      <c r="CV5" s="59" t="s">
        <v>96</v>
      </c>
      <c r="CW5" s="59" t="s">
        <v>97</v>
      </c>
      <c r="CX5" s="59" t="s">
        <v>98</v>
      </c>
      <c r="CY5" s="59" t="s">
        <v>99</v>
      </c>
      <c r="CZ5" s="59" t="s">
        <v>89</v>
      </c>
      <c r="DA5" s="59" t="s">
        <v>100</v>
      </c>
      <c r="DB5" s="59" t="s">
        <v>91</v>
      </c>
      <c r="DC5" s="59" t="s">
        <v>92</v>
      </c>
      <c r="DD5" s="59" t="s">
        <v>93</v>
      </c>
      <c r="DE5" s="59" t="s">
        <v>94</v>
      </c>
      <c r="DF5" s="59" t="s">
        <v>95</v>
      </c>
      <c r="DG5" s="59" t="s">
        <v>96</v>
      </c>
      <c r="DH5" s="59" t="s">
        <v>97</v>
      </c>
      <c r="DI5" s="59" t="s">
        <v>98</v>
      </c>
      <c r="DJ5" s="59" t="s">
        <v>35</v>
      </c>
      <c r="DK5" s="59" t="s">
        <v>89</v>
      </c>
      <c r="DL5" s="59" t="s">
        <v>100</v>
      </c>
      <c r="DM5" s="59" t="s">
        <v>91</v>
      </c>
      <c r="DN5" s="59" t="s">
        <v>92</v>
      </c>
      <c r="DO5" s="59" t="s">
        <v>93</v>
      </c>
      <c r="DP5" s="59" t="s">
        <v>94</v>
      </c>
      <c r="DQ5" s="59" t="s">
        <v>95</v>
      </c>
      <c r="DR5" s="59" t="s">
        <v>96</v>
      </c>
      <c r="DS5" s="59" t="s">
        <v>97</v>
      </c>
      <c r="DT5" s="59" t="s">
        <v>98</v>
      </c>
      <c r="DU5" s="59" t="s">
        <v>99</v>
      </c>
    </row>
    <row r="6" spans="1:125" s="66" customFormat="1" x14ac:dyDescent="0.2">
      <c r="A6" s="49" t="s">
        <v>103</v>
      </c>
      <c r="B6" s="60">
        <f>B8</f>
        <v>2018</v>
      </c>
      <c r="C6" s="60">
        <f t="shared" ref="C6:X6" si="1">C8</f>
        <v>162019</v>
      </c>
      <c r="D6" s="60">
        <f t="shared" si="1"/>
        <v>47</v>
      </c>
      <c r="E6" s="60">
        <f t="shared" si="1"/>
        <v>14</v>
      </c>
      <c r="F6" s="60">
        <f t="shared" si="1"/>
        <v>0</v>
      </c>
      <c r="G6" s="60">
        <f t="shared" si="1"/>
        <v>7</v>
      </c>
      <c r="H6" s="60" t="str">
        <f>SUBSTITUTE(H8,"　","")</f>
        <v>富山県富山市</v>
      </c>
      <c r="I6" s="60" t="str">
        <f t="shared" si="1"/>
        <v>富山市営駅北駐車場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22</v>
      </c>
      <c r="S6" s="62" t="str">
        <f t="shared" si="1"/>
        <v>駅</v>
      </c>
      <c r="T6" s="62" t="str">
        <f t="shared" si="1"/>
        <v>無</v>
      </c>
      <c r="U6" s="63">
        <f t="shared" si="1"/>
        <v>17329</v>
      </c>
      <c r="V6" s="63">
        <f t="shared" si="1"/>
        <v>640</v>
      </c>
      <c r="W6" s="63">
        <f t="shared" si="1"/>
        <v>320</v>
      </c>
      <c r="X6" s="62" t="str">
        <f t="shared" si="1"/>
        <v>代行制</v>
      </c>
      <c r="Y6" s="64">
        <f>IF(Y8="-",NA(),Y8)</f>
        <v>92.3</v>
      </c>
      <c r="Z6" s="64">
        <f t="shared" ref="Z6:AH6" si="2">IF(Z8="-",NA(),Z8)</f>
        <v>101.7</v>
      </c>
      <c r="AA6" s="64">
        <f t="shared" si="2"/>
        <v>133.5</v>
      </c>
      <c r="AB6" s="64">
        <f t="shared" si="2"/>
        <v>282.7</v>
      </c>
      <c r="AC6" s="64">
        <f t="shared" si="2"/>
        <v>271.7</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0.3</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1</v>
      </c>
      <c r="AZ6" s="65">
        <f t="shared" si="4"/>
        <v>48</v>
      </c>
      <c r="BA6" s="65">
        <f t="shared" si="4"/>
        <v>46</v>
      </c>
      <c r="BB6" s="65">
        <f t="shared" si="4"/>
        <v>39</v>
      </c>
      <c r="BC6" s="65">
        <f t="shared" si="4"/>
        <v>25</v>
      </c>
      <c r="BD6" s="65">
        <f t="shared" si="4"/>
        <v>24</v>
      </c>
      <c r="BE6" s="63" t="str">
        <f>IF(BE8="-","",IF(BE8="-","【-】","【"&amp;SUBSTITUTE(TEXT(BE8,"#,##0"),"-","△")&amp;"】"))</f>
        <v>【30】</v>
      </c>
      <c r="BF6" s="64">
        <f>IF(BF8="-",NA(),BF8)</f>
        <v>68.099999999999994</v>
      </c>
      <c r="BG6" s="64">
        <f t="shared" ref="BG6:BO6" si="5">IF(BG8="-",NA(),BG8)</f>
        <v>71.900000000000006</v>
      </c>
      <c r="BH6" s="64">
        <f t="shared" si="5"/>
        <v>70</v>
      </c>
      <c r="BI6" s="64">
        <f t="shared" si="5"/>
        <v>68.3</v>
      </c>
      <c r="BJ6" s="64">
        <f t="shared" si="5"/>
        <v>67.099999999999994</v>
      </c>
      <c r="BK6" s="64">
        <f t="shared" si="5"/>
        <v>33.6</v>
      </c>
      <c r="BL6" s="64">
        <f t="shared" si="5"/>
        <v>33.200000000000003</v>
      </c>
      <c r="BM6" s="64">
        <f t="shared" si="5"/>
        <v>29.6</v>
      </c>
      <c r="BN6" s="64">
        <f t="shared" si="5"/>
        <v>29.2</v>
      </c>
      <c r="BO6" s="64">
        <f t="shared" si="5"/>
        <v>30.4</v>
      </c>
      <c r="BP6" s="61" t="str">
        <f>IF(BP8="-","",IF(BP8="-","【-】","【"&amp;SUBSTITUTE(TEXT(BP8,"#,##0.0"),"-","△")&amp;"】"))</f>
        <v>【26.3】</v>
      </c>
      <c r="BQ6" s="65">
        <f>IF(BQ8="-",NA(),BQ8)</f>
        <v>81312</v>
      </c>
      <c r="BR6" s="65">
        <f t="shared" ref="BR6:BZ6" si="6">IF(BR8="-",NA(),BR8)</f>
        <v>92801</v>
      </c>
      <c r="BS6" s="65">
        <f t="shared" si="6"/>
        <v>83914</v>
      </c>
      <c r="BT6" s="65">
        <f t="shared" si="6"/>
        <v>83624</v>
      </c>
      <c r="BU6" s="65">
        <f t="shared" si="6"/>
        <v>73921</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104</v>
      </c>
      <c r="CM6" s="63">
        <f t="shared" ref="CM6:CN6" si="7">CM8</f>
        <v>90</v>
      </c>
      <c r="CN6" s="63">
        <f t="shared" si="7"/>
        <v>98047</v>
      </c>
      <c r="CO6" s="64"/>
      <c r="CP6" s="64"/>
      <c r="CQ6" s="64"/>
      <c r="CR6" s="64"/>
      <c r="CS6" s="64"/>
      <c r="CT6" s="64"/>
      <c r="CU6" s="64"/>
      <c r="CV6" s="64"/>
      <c r="CW6" s="64"/>
      <c r="CX6" s="64"/>
      <c r="CY6" s="61" t="s">
        <v>104</v>
      </c>
      <c r="CZ6" s="64">
        <f>IF(CZ8="-",NA(),CZ8)</f>
        <v>112.1</v>
      </c>
      <c r="DA6" s="64">
        <f t="shared" ref="DA6:DI6" si="8">IF(DA8="-",NA(),DA8)</f>
        <v>37.200000000000003</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61.6</v>
      </c>
      <c r="DL6" s="64">
        <f t="shared" ref="DL6:DT6" si="9">IF(DL8="-",NA(),DL8)</f>
        <v>61.9</v>
      </c>
      <c r="DM6" s="64">
        <f t="shared" si="9"/>
        <v>58</v>
      </c>
      <c r="DN6" s="64">
        <f t="shared" si="9"/>
        <v>57.2</v>
      </c>
      <c r="DO6" s="64">
        <f t="shared" si="9"/>
        <v>53.6</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2">
      <c r="A7" s="49" t="s">
        <v>105</v>
      </c>
      <c r="B7" s="60">
        <f t="shared" ref="B7:X7" si="10">B8</f>
        <v>2018</v>
      </c>
      <c r="C7" s="60">
        <f t="shared" si="10"/>
        <v>162019</v>
      </c>
      <c r="D7" s="60">
        <f t="shared" si="10"/>
        <v>47</v>
      </c>
      <c r="E7" s="60">
        <f t="shared" si="10"/>
        <v>14</v>
      </c>
      <c r="F7" s="60">
        <f t="shared" si="10"/>
        <v>0</v>
      </c>
      <c r="G7" s="60">
        <f t="shared" si="10"/>
        <v>7</v>
      </c>
      <c r="H7" s="60" t="str">
        <f t="shared" si="10"/>
        <v>富山県　富山市</v>
      </c>
      <c r="I7" s="60" t="str">
        <f t="shared" si="10"/>
        <v>富山市営駅北駐車場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22</v>
      </c>
      <c r="S7" s="62" t="str">
        <f t="shared" si="10"/>
        <v>駅</v>
      </c>
      <c r="T7" s="62" t="str">
        <f t="shared" si="10"/>
        <v>無</v>
      </c>
      <c r="U7" s="63">
        <f t="shared" si="10"/>
        <v>17329</v>
      </c>
      <c r="V7" s="63">
        <f t="shared" si="10"/>
        <v>640</v>
      </c>
      <c r="W7" s="63">
        <f t="shared" si="10"/>
        <v>320</v>
      </c>
      <c r="X7" s="62" t="str">
        <f t="shared" si="10"/>
        <v>代行制</v>
      </c>
      <c r="Y7" s="64">
        <f>Y8</f>
        <v>92.3</v>
      </c>
      <c r="Z7" s="64">
        <f t="shared" ref="Z7:AH7" si="11">Z8</f>
        <v>101.7</v>
      </c>
      <c r="AA7" s="64">
        <f t="shared" si="11"/>
        <v>133.5</v>
      </c>
      <c r="AB7" s="64">
        <f t="shared" si="11"/>
        <v>282.7</v>
      </c>
      <c r="AC7" s="64">
        <f t="shared" si="11"/>
        <v>271.7</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0.3</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1</v>
      </c>
      <c r="AZ7" s="65">
        <f t="shared" si="13"/>
        <v>48</v>
      </c>
      <c r="BA7" s="65">
        <f t="shared" si="13"/>
        <v>46</v>
      </c>
      <c r="BB7" s="65">
        <f t="shared" si="13"/>
        <v>39</v>
      </c>
      <c r="BC7" s="65">
        <f t="shared" si="13"/>
        <v>25</v>
      </c>
      <c r="BD7" s="65">
        <f t="shared" si="13"/>
        <v>24</v>
      </c>
      <c r="BE7" s="63"/>
      <c r="BF7" s="64">
        <f>BF8</f>
        <v>68.099999999999994</v>
      </c>
      <c r="BG7" s="64">
        <f t="shared" ref="BG7:BO7" si="14">BG8</f>
        <v>71.900000000000006</v>
      </c>
      <c r="BH7" s="64">
        <f t="shared" si="14"/>
        <v>70</v>
      </c>
      <c r="BI7" s="64">
        <f t="shared" si="14"/>
        <v>68.3</v>
      </c>
      <c r="BJ7" s="64">
        <f t="shared" si="14"/>
        <v>67.099999999999994</v>
      </c>
      <c r="BK7" s="64">
        <f t="shared" si="14"/>
        <v>33.6</v>
      </c>
      <c r="BL7" s="64">
        <f t="shared" si="14"/>
        <v>33.200000000000003</v>
      </c>
      <c r="BM7" s="64">
        <f t="shared" si="14"/>
        <v>29.6</v>
      </c>
      <c r="BN7" s="64">
        <f t="shared" si="14"/>
        <v>29.2</v>
      </c>
      <c r="BO7" s="64">
        <f t="shared" si="14"/>
        <v>30.4</v>
      </c>
      <c r="BP7" s="61"/>
      <c r="BQ7" s="65">
        <f>BQ8</f>
        <v>81312</v>
      </c>
      <c r="BR7" s="65">
        <f t="shared" ref="BR7:BZ7" si="15">BR8</f>
        <v>92801</v>
      </c>
      <c r="BS7" s="65">
        <f t="shared" si="15"/>
        <v>83914</v>
      </c>
      <c r="BT7" s="65">
        <f t="shared" si="15"/>
        <v>83624</v>
      </c>
      <c r="BU7" s="65">
        <f t="shared" si="15"/>
        <v>73921</v>
      </c>
      <c r="BV7" s="65">
        <f t="shared" si="15"/>
        <v>44860</v>
      </c>
      <c r="BW7" s="65">
        <f t="shared" si="15"/>
        <v>37496</v>
      </c>
      <c r="BX7" s="65">
        <f t="shared" si="15"/>
        <v>31888</v>
      </c>
      <c r="BY7" s="65">
        <f t="shared" si="15"/>
        <v>13314</v>
      </c>
      <c r="BZ7" s="65">
        <f t="shared" si="15"/>
        <v>23300</v>
      </c>
      <c r="CA7" s="63"/>
      <c r="CB7" s="64" t="s">
        <v>106</v>
      </c>
      <c r="CC7" s="64" t="s">
        <v>106</v>
      </c>
      <c r="CD7" s="64" t="s">
        <v>106</v>
      </c>
      <c r="CE7" s="64" t="s">
        <v>106</v>
      </c>
      <c r="CF7" s="64" t="s">
        <v>106</v>
      </c>
      <c r="CG7" s="64" t="s">
        <v>106</v>
      </c>
      <c r="CH7" s="64" t="s">
        <v>106</v>
      </c>
      <c r="CI7" s="64" t="s">
        <v>106</v>
      </c>
      <c r="CJ7" s="64" t="s">
        <v>106</v>
      </c>
      <c r="CK7" s="64" t="s">
        <v>104</v>
      </c>
      <c r="CL7" s="61"/>
      <c r="CM7" s="63">
        <f>CM8</f>
        <v>90</v>
      </c>
      <c r="CN7" s="63">
        <f>CN8</f>
        <v>98047</v>
      </c>
      <c r="CO7" s="64" t="s">
        <v>106</v>
      </c>
      <c r="CP7" s="64" t="s">
        <v>106</v>
      </c>
      <c r="CQ7" s="64" t="s">
        <v>106</v>
      </c>
      <c r="CR7" s="64" t="s">
        <v>106</v>
      </c>
      <c r="CS7" s="64" t="s">
        <v>106</v>
      </c>
      <c r="CT7" s="64" t="s">
        <v>106</v>
      </c>
      <c r="CU7" s="64" t="s">
        <v>106</v>
      </c>
      <c r="CV7" s="64" t="s">
        <v>106</v>
      </c>
      <c r="CW7" s="64" t="s">
        <v>106</v>
      </c>
      <c r="CX7" s="64" t="s">
        <v>104</v>
      </c>
      <c r="CY7" s="61"/>
      <c r="CZ7" s="64">
        <f>CZ8</f>
        <v>112.1</v>
      </c>
      <c r="DA7" s="64">
        <f t="shared" ref="DA7:DI7" si="16">DA8</f>
        <v>37.200000000000003</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61.6</v>
      </c>
      <c r="DL7" s="64">
        <f t="shared" ref="DL7:DT7" si="17">DL8</f>
        <v>61.9</v>
      </c>
      <c r="DM7" s="64">
        <f t="shared" si="17"/>
        <v>58</v>
      </c>
      <c r="DN7" s="64">
        <f t="shared" si="17"/>
        <v>57.2</v>
      </c>
      <c r="DO7" s="64">
        <f t="shared" si="17"/>
        <v>53.6</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2">
      <c r="A8" s="49"/>
      <c r="B8" s="67">
        <v>2018</v>
      </c>
      <c r="C8" s="67">
        <v>162019</v>
      </c>
      <c r="D8" s="67">
        <v>47</v>
      </c>
      <c r="E8" s="67">
        <v>14</v>
      </c>
      <c r="F8" s="67">
        <v>0</v>
      </c>
      <c r="G8" s="67">
        <v>7</v>
      </c>
      <c r="H8" s="67" t="s">
        <v>107</v>
      </c>
      <c r="I8" s="67" t="s">
        <v>108</v>
      </c>
      <c r="J8" s="67" t="s">
        <v>109</v>
      </c>
      <c r="K8" s="67" t="s">
        <v>110</v>
      </c>
      <c r="L8" s="67" t="s">
        <v>111</v>
      </c>
      <c r="M8" s="67" t="s">
        <v>112</v>
      </c>
      <c r="N8" s="67" t="s">
        <v>113</v>
      </c>
      <c r="O8" s="68" t="s">
        <v>114</v>
      </c>
      <c r="P8" s="69" t="s">
        <v>115</v>
      </c>
      <c r="Q8" s="69" t="s">
        <v>116</v>
      </c>
      <c r="R8" s="70">
        <v>22</v>
      </c>
      <c r="S8" s="69" t="s">
        <v>117</v>
      </c>
      <c r="T8" s="69" t="s">
        <v>118</v>
      </c>
      <c r="U8" s="70">
        <v>17329</v>
      </c>
      <c r="V8" s="70">
        <v>640</v>
      </c>
      <c r="W8" s="70">
        <v>320</v>
      </c>
      <c r="X8" s="69" t="s">
        <v>119</v>
      </c>
      <c r="Y8" s="71">
        <v>92.3</v>
      </c>
      <c r="Z8" s="71">
        <v>101.7</v>
      </c>
      <c r="AA8" s="71">
        <v>133.5</v>
      </c>
      <c r="AB8" s="71">
        <v>282.7</v>
      </c>
      <c r="AC8" s="71">
        <v>271.7</v>
      </c>
      <c r="AD8" s="71">
        <v>172.3</v>
      </c>
      <c r="AE8" s="71">
        <v>218.5</v>
      </c>
      <c r="AF8" s="71">
        <v>151.19999999999999</v>
      </c>
      <c r="AG8" s="71">
        <v>212.4</v>
      </c>
      <c r="AH8" s="71">
        <v>241.8</v>
      </c>
      <c r="AI8" s="68">
        <v>297.10000000000002</v>
      </c>
      <c r="AJ8" s="71">
        <v>0</v>
      </c>
      <c r="AK8" s="71">
        <v>0</v>
      </c>
      <c r="AL8" s="71">
        <v>0</v>
      </c>
      <c r="AM8" s="71">
        <v>0</v>
      </c>
      <c r="AN8" s="71">
        <v>0.3</v>
      </c>
      <c r="AO8" s="71">
        <v>5.7</v>
      </c>
      <c r="AP8" s="71">
        <v>4.7</v>
      </c>
      <c r="AQ8" s="71">
        <v>4</v>
      </c>
      <c r="AR8" s="71">
        <v>2.4</v>
      </c>
      <c r="AS8" s="71">
        <v>2.2999999999999998</v>
      </c>
      <c r="AT8" s="68">
        <v>5.3</v>
      </c>
      <c r="AU8" s="72">
        <v>0</v>
      </c>
      <c r="AV8" s="72">
        <v>0</v>
      </c>
      <c r="AW8" s="72">
        <v>0</v>
      </c>
      <c r="AX8" s="72">
        <v>0</v>
      </c>
      <c r="AY8" s="72">
        <v>1</v>
      </c>
      <c r="AZ8" s="72">
        <v>48</v>
      </c>
      <c r="BA8" s="72">
        <v>46</v>
      </c>
      <c r="BB8" s="72">
        <v>39</v>
      </c>
      <c r="BC8" s="72">
        <v>25</v>
      </c>
      <c r="BD8" s="72">
        <v>24</v>
      </c>
      <c r="BE8" s="72">
        <v>30</v>
      </c>
      <c r="BF8" s="71">
        <v>68.099999999999994</v>
      </c>
      <c r="BG8" s="71">
        <v>71.900000000000006</v>
      </c>
      <c r="BH8" s="71">
        <v>70</v>
      </c>
      <c r="BI8" s="71">
        <v>68.3</v>
      </c>
      <c r="BJ8" s="71">
        <v>67.099999999999994</v>
      </c>
      <c r="BK8" s="71">
        <v>33.6</v>
      </c>
      <c r="BL8" s="71">
        <v>33.200000000000003</v>
      </c>
      <c r="BM8" s="71">
        <v>29.6</v>
      </c>
      <c r="BN8" s="71">
        <v>29.2</v>
      </c>
      <c r="BO8" s="71">
        <v>30.4</v>
      </c>
      <c r="BP8" s="68">
        <v>26.3</v>
      </c>
      <c r="BQ8" s="72">
        <v>81312</v>
      </c>
      <c r="BR8" s="72">
        <v>92801</v>
      </c>
      <c r="BS8" s="72">
        <v>83914</v>
      </c>
      <c r="BT8" s="73">
        <v>83624</v>
      </c>
      <c r="BU8" s="73">
        <v>73921</v>
      </c>
      <c r="BV8" s="72">
        <v>44860</v>
      </c>
      <c r="BW8" s="72">
        <v>37496</v>
      </c>
      <c r="BX8" s="72">
        <v>31888</v>
      </c>
      <c r="BY8" s="72">
        <v>13314</v>
      </c>
      <c r="BZ8" s="72">
        <v>23300</v>
      </c>
      <c r="CA8" s="70">
        <v>16102</v>
      </c>
      <c r="CB8" s="71" t="s">
        <v>111</v>
      </c>
      <c r="CC8" s="71" t="s">
        <v>111</v>
      </c>
      <c r="CD8" s="71" t="s">
        <v>111</v>
      </c>
      <c r="CE8" s="71" t="s">
        <v>111</v>
      </c>
      <c r="CF8" s="71" t="s">
        <v>111</v>
      </c>
      <c r="CG8" s="71" t="s">
        <v>111</v>
      </c>
      <c r="CH8" s="71" t="s">
        <v>111</v>
      </c>
      <c r="CI8" s="71" t="s">
        <v>111</v>
      </c>
      <c r="CJ8" s="71" t="s">
        <v>111</v>
      </c>
      <c r="CK8" s="71" t="s">
        <v>111</v>
      </c>
      <c r="CL8" s="68" t="s">
        <v>111</v>
      </c>
      <c r="CM8" s="70">
        <v>90</v>
      </c>
      <c r="CN8" s="70">
        <v>98047</v>
      </c>
      <c r="CO8" s="71" t="s">
        <v>111</v>
      </c>
      <c r="CP8" s="71" t="s">
        <v>111</v>
      </c>
      <c r="CQ8" s="71" t="s">
        <v>111</v>
      </c>
      <c r="CR8" s="71" t="s">
        <v>111</v>
      </c>
      <c r="CS8" s="71" t="s">
        <v>111</v>
      </c>
      <c r="CT8" s="71" t="s">
        <v>111</v>
      </c>
      <c r="CU8" s="71" t="s">
        <v>111</v>
      </c>
      <c r="CV8" s="71" t="s">
        <v>111</v>
      </c>
      <c r="CW8" s="71" t="s">
        <v>111</v>
      </c>
      <c r="CX8" s="71" t="s">
        <v>111</v>
      </c>
      <c r="CY8" s="68" t="s">
        <v>111</v>
      </c>
      <c r="CZ8" s="71">
        <v>112.1</v>
      </c>
      <c r="DA8" s="71">
        <v>37.200000000000003</v>
      </c>
      <c r="DB8" s="71">
        <v>0</v>
      </c>
      <c r="DC8" s="71">
        <v>0</v>
      </c>
      <c r="DD8" s="71">
        <v>0</v>
      </c>
      <c r="DE8" s="71">
        <v>254</v>
      </c>
      <c r="DF8" s="71">
        <v>280</v>
      </c>
      <c r="DG8" s="71">
        <v>239.6</v>
      </c>
      <c r="DH8" s="71">
        <v>224.1</v>
      </c>
      <c r="DI8" s="71">
        <v>155.19999999999999</v>
      </c>
      <c r="DJ8" s="68">
        <v>103.6</v>
      </c>
      <c r="DK8" s="71">
        <v>61.6</v>
      </c>
      <c r="DL8" s="71">
        <v>61.9</v>
      </c>
      <c r="DM8" s="71">
        <v>58</v>
      </c>
      <c r="DN8" s="71">
        <v>57.2</v>
      </c>
      <c r="DO8" s="71">
        <v>53.6</v>
      </c>
      <c r="DP8" s="71">
        <v>136.69999999999999</v>
      </c>
      <c r="DQ8" s="71">
        <v>138.9</v>
      </c>
      <c r="DR8" s="71">
        <v>139.69999999999999</v>
      </c>
      <c r="DS8" s="71">
        <v>139.30000000000001</v>
      </c>
      <c r="DT8" s="71">
        <v>136.30000000000001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2020-01-20T05:51:53Z</cp:lastPrinted>
  <dcterms:created xsi:type="dcterms:W3CDTF">2019-12-05T07:22:16Z</dcterms:created>
  <dcterms:modified xsi:type="dcterms:W3CDTF">2020-01-28T09:38:30Z</dcterms:modified>
  <cp:category/>
</cp:coreProperties>
</file>