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98005\Desktop\【R020129締切】公営企業に係る経営比較分析表（平成30年度決算）の分析等について\回答\"/>
    </mc:Choice>
  </mc:AlternateContent>
  <workbookProtection workbookAlgorithmName="SHA-512" workbookHashValue="AcFoUvtC+b/G+bzSJTbmNBuvMp2ToFM8vFyAHMNz9bcjPEkhaMLwB1120AjA6GI19HnaL0CITYK/UHawpGQSKQ==" workbookSaltValue="Fwei0HUuB+gEIzYuNuULO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F85" i="4"/>
  <c r="E85" i="4"/>
  <c r="BB10" i="4"/>
  <c r="AT10" i="4"/>
  <c r="AL10" i="4"/>
  <c r="AD10" i="4"/>
  <c r="P10" i="4"/>
  <c r="I10" i="4"/>
  <c r="B10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<sst xmlns="http://schemas.openxmlformats.org/spreadsheetml/2006/main" count="223" uniqueCount="111">
  <si>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</si>
  <si>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</si>
  <si>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</si>
  <si>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</si>
  <si>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</si>
  <si>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</si>
  <si>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</si>
  <si>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</si>
  <si>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</si>
  <si>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</si>
  <si>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</si>
  <si>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</si>
  <si>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</si>
  <si>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</si>
  <si>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</si>
  <si>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</si>
  <si>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</si>
  <si>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</si>
  <si>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</si>
  <si>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</si>
  <si>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</si>
  <si>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</si>
  <si>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</si>
  <si>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</si>
  <si>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</si>
  <si>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</si>
  <si>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</si>
  <si>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</si>
  <si>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</si>
  <si>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</si>
  <si>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</si>
  <si>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</si>
  <si>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</si>
  <si>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</si>
  <si>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</si>
  <si>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</si>
  <si>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</si>
  <si>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</si>
  <si>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</si>
  <si>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</si>
  <si>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</si>
  <si>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</si>
  <si>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</si>
  <si>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</si>
  <si>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</si>
  <si>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</si>
  <si>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</si>
  <si>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</si>
  <si>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</si>
  <si>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</si>
  <si>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</si>
  <si>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</si>
  <si>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</si>
  <si>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</si>
  <si>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</si>
  <si>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</si>
  <si>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</si>
  <si>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</si>
  <si>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</si>
  <si>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</si>
  <si>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</si>
  <si>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</si>
  <si>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</si>
  <si>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</si>
  <si>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</si>
  <si>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</si>
  <si>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</si>
  <si>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</si>
  <si>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</si>
  <si>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</si>
  <si>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</si>
  <si>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</si>
  <si>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</si>
  <si>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</si>
  <si>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</si>
  <si>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</si>
  <si>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</si>
  <si>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</si>
  <si>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</si>
  <si>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</si>
  <si>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</si>
  <si>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</si>
  <si>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</si>
  <si>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</si>
  <si>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</si>
  <si>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</si>
  <si>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</si>
  <si>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</si>
  <si>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</si>
  <si>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</si>
  <si>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</si>
  <si>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</si>
  <si>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</si>
  <si>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</si>
  <si>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</si>
  <si>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</si>
  <si>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高岡市</t>
  </si>
  <si>
    <t>法適用</t>
  </si>
  <si>
    <t>下水道事業</t>
  </si>
  <si>
    <t>農業集落排水</t>
  </si>
  <si>
    <t>F1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</si>
  <si>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</si>
  <si>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</si>
  <si>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</si>
  <si>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</si>
  <si>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</si>
  <si>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</si>
  <si>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</si>
  <si>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効率的な事業運営に努めた結果、経常収支比率、経費回収率は100％を超え、概ね健全な経営状況にあると言える。しかし、企業債償還金の負担が大きいため流動比率が低く、今後さらなる経営改善が必要である。また、人口減少に伴う使用料収入の減少、施設の老朽化に伴う更新需要の増大など、経営環境は今後ますます厳しくなると予想される。
・今後、施設の老朽化に伴う更新需要の増大が見込まれることから、流域下水道への接続を検討するなど、効率的な事業運営に努めていく必要がある。</t>
    <rPh sb="181" eb="183">
      <t>ミコ</t>
    </rPh>
    <phoneticPr fontId="4"/>
  </si>
  <si>
    <t>・経常収支比率は、100％を保持し、累積欠損金は発生しておらず健全な経営状況にあるといえる。今後も業務効率化を図る中、健全経営に努めていきたい。
・流動比率は、企業債償還金が大きな負担となっているため、全国・類似団体平均を下回っている。
・企業債残高対事業規模比率は、全国・類似団体平均を上回っているものの、現在、農業集落排水事業においては企業債を発行しておらず、企業債残高は年々減少傾向で推移していく。
・経費回収率は、100％となっており、適切な使用料水準であると言える。今後も業務の効率化を図る中、使用料水準を維持できるよう努めていきたい。
・施設利用率は、全国・類似団体平均を上回っているが、人口減少により処理水量は減少傾向にある。今後の需要を見極める中、施設規模の見直しを図る必要がある。
・水洗化率は、全国・類似団体平均を上回っているものの、水洗化人口は、人口減少に伴い減少傾向にある。</t>
    <rPh sb="14" eb="16">
      <t>ホジ</t>
    </rPh>
    <rPh sb="80" eb="82">
      <t>キギョウ</t>
    </rPh>
    <rPh sb="82" eb="83">
      <t>サイ</t>
    </rPh>
    <rPh sb="83" eb="85">
      <t>ショウカン</t>
    </rPh>
    <rPh sb="85" eb="86">
      <t>キン</t>
    </rPh>
    <rPh sb="87" eb="88">
      <t>オオ</t>
    </rPh>
    <rPh sb="90" eb="92">
      <t>フタン</t>
    </rPh>
    <rPh sb="104" eb="106">
      <t>ルイジ</t>
    </rPh>
    <rPh sb="106" eb="108">
      <t>ダンタイ</t>
    </rPh>
    <rPh sb="108" eb="110">
      <t>ヘイキン</t>
    </rPh>
    <rPh sb="111" eb="113">
      <t>シタマワ</t>
    </rPh>
    <rPh sb="120" eb="122">
      <t>キギョウ</t>
    </rPh>
    <rPh sb="122" eb="123">
      <t>サイ</t>
    </rPh>
    <rPh sb="123" eb="125">
      <t>ザンダカ</t>
    </rPh>
    <rPh sb="125" eb="126">
      <t>タイ</t>
    </rPh>
    <rPh sb="126" eb="128">
      <t>ジギョウ</t>
    </rPh>
    <rPh sb="128" eb="130">
      <t>キボ</t>
    </rPh>
    <rPh sb="130" eb="132">
      <t>ヒリツ</t>
    </rPh>
    <rPh sb="134" eb="136">
      <t>ゼンコク</t>
    </rPh>
    <rPh sb="144" eb="146">
      <t>ウワマワ</t>
    </rPh>
    <rPh sb="154" eb="156">
      <t>ゲンザイ</t>
    </rPh>
    <rPh sb="157" eb="159">
      <t>ノウギョウ</t>
    </rPh>
    <rPh sb="159" eb="161">
      <t>シュウラク</t>
    </rPh>
    <rPh sb="161" eb="163">
      <t>ハイスイ</t>
    </rPh>
    <rPh sb="163" eb="165">
      <t>ジギョウ</t>
    </rPh>
    <rPh sb="170" eb="172">
      <t>キギョウ</t>
    </rPh>
    <rPh sb="172" eb="173">
      <t>サイ</t>
    </rPh>
    <rPh sb="174" eb="176">
      <t>ハッコウ</t>
    </rPh>
    <rPh sb="182" eb="184">
      <t>キギョウ</t>
    </rPh>
    <rPh sb="184" eb="185">
      <t>サイ</t>
    </rPh>
    <rPh sb="185" eb="187">
      <t>ザンダカ</t>
    </rPh>
    <rPh sb="188" eb="190">
      <t>ネンネン</t>
    </rPh>
    <rPh sb="190" eb="192">
      <t>ゲンショウ</t>
    </rPh>
    <rPh sb="192" eb="194">
      <t>ケイコウ</t>
    </rPh>
    <rPh sb="195" eb="197">
      <t>スイイ</t>
    </rPh>
    <rPh sb="204" eb="206">
      <t>ケイヒ</t>
    </rPh>
    <rPh sb="206" eb="208">
      <t>カイシュウ</t>
    </rPh>
    <rPh sb="208" eb="209">
      <t>リツ</t>
    </rPh>
    <rPh sb="222" eb="224">
      <t>テキセツ</t>
    </rPh>
    <rPh sb="225" eb="228">
      <t>シヨウリョウ</t>
    </rPh>
    <rPh sb="228" eb="230">
      <t>スイジュン</t>
    </rPh>
    <rPh sb="234" eb="235">
      <t>イ</t>
    </rPh>
    <rPh sb="248" eb="249">
      <t>ハカ</t>
    </rPh>
    <rPh sb="250" eb="251">
      <t>ナカ</t>
    </rPh>
    <rPh sb="252" eb="255">
      <t>シヨウリョウ</t>
    </rPh>
    <rPh sb="255" eb="257">
      <t>スイジュン</t>
    </rPh>
    <rPh sb="265" eb="266">
      <t>ツト</t>
    </rPh>
    <rPh sb="292" eb="294">
      <t>ウワマワ</t>
    </rPh>
    <rPh sb="330" eb="331">
      <t>ナカ</t>
    </rPh>
    <rPh sb="351" eb="353">
      <t>スイセン</t>
    </rPh>
    <rPh sb="353" eb="354">
      <t>カ</t>
    </rPh>
    <rPh sb="357" eb="359">
      <t>ゼンコク</t>
    </rPh>
    <rPh sb="367" eb="369">
      <t>ウワマワ</t>
    </rPh>
    <rPh sb="377" eb="380">
      <t>スイセンカ</t>
    </rPh>
    <rPh sb="380" eb="382">
      <t>ジンコウ</t>
    </rPh>
    <rPh sb="384" eb="386">
      <t>ジンコウ</t>
    </rPh>
    <rPh sb="386" eb="388">
      <t>ゲンショウ</t>
    </rPh>
    <rPh sb="389" eb="390">
      <t>トモナ</t>
    </rPh>
    <rPh sb="391" eb="393">
      <t>ゲンショウ</t>
    </rPh>
    <rPh sb="393" eb="395">
      <t>ケイコウ</t>
    </rPh>
    <phoneticPr fontId="4"/>
  </si>
  <si>
    <t xml:space="preserve">・有形固定資産減価償却率は、平成26年度から地方公営企業法を適用しており、全国・類似団体平均を下回っている。
・管路経年化率は、事業着手が比較的浅いため、法定耐用年数を超えた管渠はない。
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ヘイセイ</t>
    </rPh>
    <rPh sb="18" eb="20">
      <t>ネンド</t>
    </rPh>
    <rPh sb="22" eb="24">
      <t>チホウ</t>
    </rPh>
    <rPh sb="24" eb="26">
      <t>コウエイ</t>
    </rPh>
    <rPh sb="26" eb="28">
      <t>キギョウ</t>
    </rPh>
    <rPh sb="28" eb="29">
      <t>ホウ</t>
    </rPh>
    <rPh sb="30" eb="32">
      <t>テキヨウ</t>
    </rPh>
    <rPh sb="37" eb="39">
      <t>ゼンコク</t>
    </rPh>
    <rPh sb="40" eb="42">
      <t>ルイジ</t>
    </rPh>
    <rPh sb="42" eb="44">
      <t>ダンタイ</t>
    </rPh>
    <rPh sb="44" eb="46">
      <t>ヘイキン</t>
    </rPh>
    <rPh sb="47" eb="49">
      <t>シタマワ</t>
    </rPh>
    <rPh sb="56" eb="58">
      <t>カンロ</t>
    </rPh>
    <rPh sb="58" eb="61">
      <t>ケイネンカ</t>
    </rPh>
    <rPh sb="61" eb="62">
      <t>リツ</t>
    </rPh>
    <rPh sb="64" eb="66">
      <t>ジギョウ</t>
    </rPh>
    <rPh sb="66" eb="68">
      <t>チャクシュ</t>
    </rPh>
    <rPh sb="69" eb="72">
      <t>ヒカクテキ</t>
    </rPh>
    <rPh sb="72" eb="73">
      <t>アサ</t>
    </rPh>
    <rPh sb="77" eb="79">
      <t>ホウテイ</t>
    </rPh>
    <rPh sb="79" eb="81">
      <t>タイヨウ</t>
    </rPh>
    <rPh sb="81" eb="83">
      <t>ネンスウ</t>
    </rPh>
    <rPh sb="84" eb="85">
      <t>コ</t>
    </rPh>
    <rPh sb="87" eb="89">
      <t>カンキョ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</si>
</sst>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D-4522-AB81-F5BACBAE3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AD-4522-AB81-F5BACBAE3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74.13</c:v>
                </c:pt>
                <c:pt idx="1">
                  <c:v>69.400000000000006</c:v>
                </c:pt>
                <c:pt idx="2">
                  <c:v>68.16</c:v>
                </c:pt>
                <c:pt idx="3">
                  <c:v>72.08</c:v>
                </c:pt>
                <c:pt idx="4">
                  <c:v>71.31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8-4FFC-AE7A-34121D407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52.31</c:v>
                </c:pt>
                <c:pt idx="2">
                  <c:v>60.65</c:v>
                </c:pt>
                <c:pt idx="3">
                  <c:v>51.75</c:v>
                </c:pt>
                <c:pt idx="4">
                  <c:v>56.72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78-4FFC-AE7A-34121D407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98.19</c:v>
                </c:pt>
                <c:pt idx="1">
                  <c:v>97.95</c:v>
                </c:pt>
                <c:pt idx="2">
                  <c:v>98.26</c:v>
                </c:pt>
                <c:pt idx="3">
                  <c:v>98.37</c:v>
                </c:pt>
                <c:pt idx="4">
                  <c:v>98.51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22-46E4-A9BC-DA18F3BB3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84.07</c:v>
                </c:pt>
                <c:pt idx="1">
                  <c:v>84.32</c:v>
                </c:pt>
                <c:pt idx="2">
                  <c:v>84.58</c:v>
                </c:pt>
                <c:pt idx="3">
                  <c:v>84.84</c:v>
                </c:pt>
                <c:pt idx="4">
                  <c:v>90.04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22-46E4-A9BC-DA18F3BB3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101.84</c:v>
                </c:pt>
                <c:pt idx="1">
                  <c:v>101.47</c:v>
                </c:pt>
                <c:pt idx="2">
                  <c:v>101.6</c:v>
                </c:pt>
                <c:pt idx="3">
                  <c:v>101.47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1-4274-90F4-EFF2D64B0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97.53</c:v>
                </c:pt>
                <c:pt idx="1">
                  <c:v>99.64</c:v>
                </c:pt>
                <c:pt idx="2">
                  <c:v>99.66</c:v>
                </c:pt>
                <c:pt idx="3">
                  <c:v>100.95</c:v>
                </c:pt>
                <c:pt idx="4">
                  <c:v>101.27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C1-4274-90F4-EFF2D64B0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3.68</c:v>
                </c:pt>
                <c:pt idx="1">
                  <c:v>7.31</c:v>
                </c:pt>
                <c:pt idx="2">
                  <c:v>10.51</c:v>
                </c:pt>
                <c:pt idx="3">
                  <c:v>13.65</c:v>
                </c:pt>
                <c:pt idx="4">
                  <c:v>16.760000000000002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5-4EAD-A6D4-59E8D1C9C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20.68</c:v>
                </c:pt>
                <c:pt idx="1">
                  <c:v>22.41</c:v>
                </c:pt>
                <c:pt idx="2">
                  <c:v>22.9</c:v>
                </c:pt>
                <c:pt idx="3">
                  <c:v>24.87</c:v>
                </c:pt>
                <c:pt idx="4">
                  <c:v>24.32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85-4EAD-A6D4-59E8D1C9C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48-4671-85E2-58AACAA67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0.08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48-4671-85E2-58AACAA67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7C-4714-8ACF-E8693CF33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223.09</c:v>
                </c:pt>
                <c:pt idx="1">
                  <c:v>214.61</c:v>
                </c:pt>
                <c:pt idx="2">
                  <c:v>225.39</c:v>
                </c:pt>
                <c:pt idx="3">
                  <c:v>224.04</c:v>
                </c:pt>
                <c:pt idx="4">
                  <c:v>137.09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7C-4714-8ACF-E8693CF33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19.39</c:v>
                </c:pt>
                <c:pt idx="1">
                  <c:v>28.58</c:v>
                </c:pt>
                <c:pt idx="2">
                  <c:v>34.090000000000003</c:v>
                </c:pt>
                <c:pt idx="3">
                  <c:v>37.31</c:v>
                </c:pt>
                <c:pt idx="4">
                  <c:v>34.17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BE1-B8C0-8E8AB9A8D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33.03</c:v>
                </c:pt>
                <c:pt idx="1">
                  <c:v>29.45</c:v>
                </c:pt>
                <c:pt idx="2">
                  <c:v>31.84</c:v>
                </c:pt>
                <c:pt idx="3">
                  <c:v>29.91</c:v>
                </c:pt>
                <c:pt idx="4">
                  <c:v>43.5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D0-4BE1-B8C0-8E8AB9A8D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1156.9100000000001</c:v>
                </c:pt>
                <c:pt idx="1">
                  <c:v>1085.27</c:v>
                </c:pt>
                <c:pt idx="2">
                  <c:v>1062.4000000000001</c:v>
                </c:pt>
                <c:pt idx="3">
                  <c:v>1030.04</c:v>
                </c:pt>
                <c:pt idx="4">
                  <c:v>1013.5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5-4ED3-BD41-58AD7B30C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1044.8</c:v>
                </c:pt>
                <c:pt idx="1">
                  <c:v>1081.8</c:v>
                </c:pt>
                <c:pt idx="2">
                  <c:v>974.93</c:v>
                </c:pt>
                <c:pt idx="3">
                  <c:v>855.8</c:v>
                </c:pt>
                <c:pt idx="4">
                  <c:v>654.91999999999996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75-4ED3-BD41-58AD7B30C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82.05</c:v>
                </c:pt>
                <c:pt idx="1">
                  <c:v>70.2</c:v>
                </c:pt>
                <c:pt idx="2">
                  <c:v>73.510000000000005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3-4ABD-B7B8-654BE9729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52.19</c:v>
                </c:pt>
                <c:pt idx="2">
                  <c:v>55.32</c:v>
                </c:pt>
                <c:pt idx="3">
                  <c:v>59.8</c:v>
                </c:pt>
                <c:pt idx="4">
                  <c:v>65.39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93-4ABD-B7B8-654BE9729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218.71</c:v>
                </c:pt>
                <c:pt idx="1">
                  <c:v>255.22</c:v>
                </c:pt>
                <c:pt idx="2">
                  <c:v>242.47</c:v>
                </c:pt>
                <c:pt idx="3">
                  <c:v>177.79</c:v>
                </c:pt>
                <c:pt idx="4">
                  <c:v>177.55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B-41DC-96C6-5C7743DD8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296.14</c:v>
                </c:pt>
                <c:pt idx="2">
                  <c:v>283.17</c:v>
                </c:pt>
                <c:pt idx="3">
                  <c:v>263.76</c:v>
                </c:pt>
                <c:pt idx="4">
                  <c:v>230.88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9B-41DC-96C6-5C7743DD8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K16" zoomScale="110" zoomScaleNormal="11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富山県　高岡市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F1</v>
      </c>
      <c r="X8" s="48"/>
      <c r="Y8" s="48"/>
      <c r="Z8" s="48"/>
      <c r="AA8" s="48"/>
      <c r="AB8" s="48"/>
      <c r="AC8" s="48"/>
      <c r="AD8" s="49" t="str">
        <f>データ!$M$6</f>
        <v>自治体職員</v>
      </c>
      <c r="AE8" s="49"/>
      <c r="AF8" s="49"/>
      <c r="AG8" s="49"/>
      <c r="AH8" s="49"/>
      <c r="AI8" s="49"/>
      <c r="AJ8" s="49"/>
      <c r="AK8" s="3"/>
      <c r="AL8" s="50">
        <f>データ!S6</f>
        <v>171984</v>
      </c>
      <c r="AM8" s="50"/>
      <c r="AN8" s="50"/>
      <c r="AO8" s="50"/>
      <c r="AP8" s="50"/>
      <c r="AQ8" s="50"/>
      <c r="AR8" s="50"/>
      <c r="AS8" s="50"/>
      <c r="AT8" s="45">
        <f>データ!T6</f>
        <v>209.57</v>
      </c>
      <c r="AU8" s="45"/>
      <c r="AV8" s="45"/>
      <c r="AW8" s="45"/>
      <c r="AX8" s="45"/>
      <c r="AY8" s="45"/>
      <c r="AZ8" s="45"/>
      <c r="BA8" s="45"/>
      <c r="BB8" s="45">
        <f>データ!U6</f>
        <v>820.65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69.48</v>
      </c>
      <c r="J10" s="45"/>
      <c r="K10" s="45"/>
      <c r="L10" s="45"/>
      <c r="M10" s="45"/>
      <c r="N10" s="45"/>
      <c r="O10" s="45"/>
      <c r="P10" s="45">
        <f>データ!P6</f>
        <v>2.16</v>
      </c>
      <c r="Q10" s="45"/>
      <c r="R10" s="45"/>
      <c r="S10" s="45"/>
      <c r="T10" s="45"/>
      <c r="U10" s="45"/>
      <c r="V10" s="45"/>
      <c r="W10" s="45">
        <f>データ!Q6</f>
        <v>75.900000000000006</v>
      </c>
      <c r="X10" s="45"/>
      <c r="Y10" s="45"/>
      <c r="Z10" s="45"/>
      <c r="AA10" s="45"/>
      <c r="AB10" s="45"/>
      <c r="AC10" s="45"/>
      <c r="AD10" s="50">
        <f>データ!R6</f>
        <v>3412</v>
      </c>
      <c r="AE10" s="50"/>
      <c r="AF10" s="50"/>
      <c r="AG10" s="50"/>
      <c r="AH10" s="50"/>
      <c r="AI10" s="50"/>
      <c r="AJ10" s="50"/>
      <c r="AK10" s="2"/>
      <c r="AL10" s="50">
        <f>データ!V6</f>
        <v>3694</v>
      </c>
      <c r="AM10" s="50"/>
      <c r="AN10" s="50"/>
      <c r="AO10" s="50"/>
      <c r="AP10" s="50"/>
      <c r="AQ10" s="50"/>
      <c r="AR10" s="50"/>
      <c r="AS10" s="50"/>
      <c r="AT10" s="45">
        <f>データ!W6</f>
        <v>1.52</v>
      </c>
      <c r="AU10" s="45"/>
      <c r="AV10" s="45"/>
      <c r="AW10" s="45"/>
      <c r="AX10" s="45"/>
      <c r="AY10" s="45"/>
      <c r="AZ10" s="45"/>
      <c r="BA10" s="45"/>
      <c r="BB10" s="45">
        <f>データ!X6</f>
        <v>2430.2600000000002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109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5" t="s">
        <v>110</v>
      </c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7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5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7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5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7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5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7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5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7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5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7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5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7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5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7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5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7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5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7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5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7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5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7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5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7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75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7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75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7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5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7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5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108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【101.60】</v>
      </c>
      <c r="F85" s="26" t="str">
        <f>データ!AT6</f>
        <v>【195.44】</v>
      </c>
      <c r="G85" s="26" t="str">
        <f>データ!BE6</f>
        <v>【34.27】</v>
      </c>
      <c r="H85" s="26" t="str">
        <f>データ!BP6</f>
        <v>【747.76】</v>
      </c>
      <c r="I85" s="26" t="str">
        <f>データ!CA6</f>
        <v>【59.51】</v>
      </c>
      <c r="J85" s="26" t="str">
        <f>データ!CL6</f>
        <v>【261.46】</v>
      </c>
      <c r="K85" s="26" t="str">
        <f>データ!CW6</f>
        <v>【52.23】</v>
      </c>
      <c r="L85" s="26" t="str">
        <f>データ!DH6</f>
        <v>【85.82】</v>
      </c>
      <c r="M85" s="26" t="str">
        <f>データ!DS6</f>
        <v>【24.12】</v>
      </c>
      <c r="N85" s="26" t="str">
        <f>データ!ED6</f>
        <v>【0.00】</v>
      </c>
      <c r="O85" s="26" t="str">
        <f>データ!EO6</f>
        <v>【0.02】</v>
      </c>
    </row>
  </sheetData>
  <sheetProtection algorithmName="SHA-512" hashValue="In4cGhcDOHOH010UBTyqEOdXI1u+Rr01k2Y8hNeeBr8glHAAPxgAPgp5Ft8jTzblTejlDaq1PHfszlch5BUdjw==" saltValue="rNswjUnUGdlzsVV7TV0UCQ==" spinCount="100000" sheet="1" objects="1" scenarios="1" formatCells="0" formatColumns="0" formatRows="0"/>
  <mergeCells count="46">
    <mergeCell ref="BL66:BZ82"/>
    <mergeCell ref="B60:BJ61"/>
    <mergeCell ref="BL64:BZ65"/>
    <mergeCell ref="BL10:BM10"/>
    <mergeCell ref="BL11:BZ13"/>
    <mergeCell ref="B14:BJ15"/>
    <mergeCell ref="BL14:BZ15"/>
    <mergeCell ref="BL45:BZ46"/>
    <mergeCell ref="BL16:BZ44"/>
    <mergeCell ref="BL47:BZ63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9" t="s">
        <v>52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53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54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56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57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58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59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60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61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62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63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64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65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66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162027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富山県　高岡市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 t="str">
        <f t="shared" si="3"/>
        <v>自治体職員</v>
      </c>
      <c r="N6" s="34" t="str">
        <f t="shared" si="3"/>
        <v>-</v>
      </c>
      <c r="O6" s="34">
        <f t="shared" si="3"/>
        <v>69.48</v>
      </c>
      <c r="P6" s="34">
        <f t="shared" si="3"/>
        <v>2.16</v>
      </c>
      <c r="Q6" s="34">
        <f t="shared" si="3"/>
        <v>75.900000000000006</v>
      </c>
      <c r="R6" s="34">
        <f t="shared" si="3"/>
        <v>3412</v>
      </c>
      <c r="S6" s="34">
        <f t="shared" si="3"/>
        <v>171984</v>
      </c>
      <c r="T6" s="34">
        <f t="shared" si="3"/>
        <v>209.57</v>
      </c>
      <c r="U6" s="34">
        <f t="shared" si="3"/>
        <v>820.65</v>
      </c>
      <c r="V6" s="34">
        <f t="shared" si="3"/>
        <v>3694</v>
      </c>
      <c r="W6" s="34">
        <f t="shared" si="3"/>
        <v>1.52</v>
      </c>
      <c r="X6" s="34">
        <f t="shared" si="3"/>
        <v>2430.2600000000002</v>
      </c>
      <c r="Y6" s="35">
        <f>IF(Y7="",NA(),Y7)</f>
        <v>101.84</v>
      </c>
      <c r="Z6" s="35">
        <f t="shared" ref="Z6:AH6" si="4">IF(Z7="",NA(),Z7)</f>
        <v>101.47</v>
      </c>
      <c r="AA6" s="35">
        <f t="shared" si="4"/>
        <v>101.6</v>
      </c>
      <c r="AB6" s="35">
        <f t="shared" si="4"/>
        <v>101.47</v>
      </c>
      <c r="AC6" s="35">
        <f t="shared" si="4"/>
        <v>100</v>
      </c>
      <c r="AD6" s="35">
        <f t="shared" si="4"/>
        <v>97.53</v>
      </c>
      <c r="AE6" s="35">
        <f t="shared" si="4"/>
        <v>99.64</v>
      </c>
      <c r="AF6" s="35">
        <f t="shared" si="4"/>
        <v>99.66</v>
      </c>
      <c r="AG6" s="35">
        <f t="shared" si="4"/>
        <v>100.95</v>
      </c>
      <c r="AH6" s="35">
        <f t="shared" si="4"/>
        <v>101.27</v>
      </c>
      <c r="AI6" s="34" t="str">
        <f>IF(AI7="","",IF(AI7="-","【-】","【"&amp;SUBSTITUTE(TEXT(AI7,"#,##0.00"),"-","△")&amp;"】"))</f>
        <v>【101.60】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223.09</v>
      </c>
      <c r="AP6" s="35">
        <f t="shared" si="5"/>
        <v>214.61</v>
      </c>
      <c r="AQ6" s="35">
        <f t="shared" si="5"/>
        <v>225.39</v>
      </c>
      <c r="AR6" s="35">
        <f t="shared" si="5"/>
        <v>224.04</v>
      </c>
      <c r="AS6" s="35">
        <f t="shared" si="5"/>
        <v>137.09</v>
      </c>
      <c r="AT6" s="34" t="str">
        <f>IF(AT7="","",IF(AT7="-","【-】","【"&amp;SUBSTITUTE(TEXT(AT7,"#,##0.00"),"-","△")&amp;"】"))</f>
        <v>【195.44】</v>
      </c>
      <c r="AU6" s="35">
        <f>IF(AU7="",NA(),AU7)</f>
        <v>19.39</v>
      </c>
      <c r="AV6" s="35">
        <f t="shared" ref="AV6:BD6" si="6">IF(AV7="",NA(),AV7)</f>
        <v>28.58</v>
      </c>
      <c r="AW6" s="35">
        <f t="shared" si="6"/>
        <v>34.090000000000003</v>
      </c>
      <c r="AX6" s="35">
        <f t="shared" si="6"/>
        <v>37.31</v>
      </c>
      <c r="AY6" s="35">
        <f t="shared" si="6"/>
        <v>34.17</v>
      </c>
      <c r="AZ6" s="35">
        <f t="shared" si="6"/>
        <v>33.03</v>
      </c>
      <c r="BA6" s="35">
        <f t="shared" si="6"/>
        <v>29.45</v>
      </c>
      <c r="BB6" s="35">
        <f t="shared" si="6"/>
        <v>31.84</v>
      </c>
      <c r="BC6" s="35">
        <f t="shared" si="6"/>
        <v>29.91</v>
      </c>
      <c r="BD6" s="35">
        <f t="shared" si="6"/>
        <v>43.5</v>
      </c>
      <c r="BE6" s="34" t="str">
        <f>IF(BE7="","",IF(BE7="-","【-】","【"&amp;SUBSTITUTE(TEXT(BE7,"#,##0.00"),"-","△")&amp;"】"))</f>
        <v>【34.27】</v>
      </c>
      <c r="BF6" s="35">
        <f>IF(BF7="",NA(),BF7)</f>
        <v>1156.9100000000001</v>
      </c>
      <c r="BG6" s="35">
        <f t="shared" ref="BG6:BO6" si="7">IF(BG7="",NA(),BG7)</f>
        <v>1085.27</v>
      </c>
      <c r="BH6" s="35">
        <f t="shared" si="7"/>
        <v>1062.4000000000001</v>
      </c>
      <c r="BI6" s="35">
        <f t="shared" si="7"/>
        <v>1030.04</v>
      </c>
      <c r="BJ6" s="35">
        <f t="shared" si="7"/>
        <v>1013.5</v>
      </c>
      <c r="BK6" s="35">
        <f t="shared" si="7"/>
        <v>1044.8</v>
      </c>
      <c r="BL6" s="35">
        <f t="shared" si="7"/>
        <v>1081.8</v>
      </c>
      <c r="BM6" s="35">
        <f t="shared" si="7"/>
        <v>974.93</v>
      </c>
      <c r="BN6" s="35">
        <f t="shared" si="7"/>
        <v>855.8</v>
      </c>
      <c r="BO6" s="35">
        <f t="shared" si="7"/>
        <v>654.91999999999996</v>
      </c>
      <c r="BP6" s="34" t="str">
        <f>IF(BP7="","",IF(BP7="-","【-】","【"&amp;SUBSTITUTE(TEXT(BP7,"#,##0.00"),"-","△")&amp;"】"))</f>
        <v>【747.76】</v>
      </c>
      <c r="BQ6" s="35">
        <f>IF(BQ7="",NA(),BQ7)</f>
        <v>82.05</v>
      </c>
      <c r="BR6" s="35">
        <f t="shared" ref="BR6:BZ6" si="8">IF(BR7="",NA(),BR7)</f>
        <v>70.2</v>
      </c>
      <c r="BS6" s="35">
        <f t="shared" si="8"/>
        <v>73.510000000000005</v>
      </c>
      <c r="BT6" s="35">
        <f t="shared" si="8"/>
        <v>100</v>
      </c>
      <c r="BU6" s="35">
        <f t="shared" si="8"/>
        <v>100</v>
      </c>
      <c r="BV6" s="35">
        <f t="shared" si="8"/>
        <v>50.82</v>
      </c>
      <c r="BW6" s="35">
        <f t="shared" si="8"/>
        <v>52.19</v>
      </c>
      <c r="BX6" s="35">
        <f t="shared" si="8"/>
        <v>55.32</v>
      </c>
      <c r="BY6" s="35">
        <f t="shared" si="8"/>
        <v>59.8</v>
      </c>
      <c r="BZ6" s="35">
        <f t="shared" si="8"/>
        <v>65.39</v>
      </c>
      <c r="CA6" s="34" t="str">
        <f>IF(CA7="","",IF(CA7="-","【-】","【"&amp;SUBSTITUTE(TEXT(CA7,"#,##0.00"),"-","△")&amp;"】"))</f>
        <v>【59.51】</v>
      </c>
      <c r="CB6" s="35">
        <f>IF(CB7="",NA(),CB7)</f>
        <v>218.71</v>
      </c>
      <c r="CC6" s="35">
        <f t="shared" ref="CC6:CK6" si="9">IF(CC7="",NA(),CC7)</f>
        <v>255.22</v>
      </c>
      <c r="CD6" s="35">
        <f t="shared" si="9"/>
        <v>242.47</v>
      </c>
      <c r="CE6" s="35">
        <f t="shared" si="9"/>
        <v>177.79</v>
      </c>
      <c r="CF6" s="35">
        <f t="shared" si="9"/>
        <v>177.55</v>
      </c>
      <c r="CG6" s="35">
        <f t="shared" si="9"/>
        <v>300.52</v>
      </c>
      <c r="CH6" s="35">
        <f t="shared" si="9"/>
        <v>296.14</v>
      </c>
      <c r="CI6" s="35">
        <f t="shared" si="9"/>
        <v>283.17</v>
      </c>
      <c r="CJ6" s="35">
        <f t="shared" si="9"/>
        <v>263.76</v>
      </c>
      <c r="CK6" s="35">
        <f t="shared" si="9"/>
        <v>230.88</v>
      </c>
      <c r="CL6" s="34" t="str">
        <f>IF(CL7="","",IF(CL7="-","【-】","【"&amp;SUBSTITUTE(TEXT(CL7,"#,##0.00"),"-","△")&amp;"】"))</f>
        <v>【261.46】</v>
      </c>
      <c r="CM6" s="35">
        <f>IF(CM7="",NA(),CM7)</f>
        <v>74.13</v>
      </c>
      <c r="CN6" s="35">
        <f t="shared" ref="CN6:CV6" si="10">IF(CN7="",NA(),CN7)</f>
        <v>69.400000000000006</v>
      </c>
      <c r="CO6" s="35">
        <f t="shared" si="10"/>
        <v>68.16</v>
      </c>
      <c r="CP6" s="35">
        <f t="shared" si="10"/>
        <v>72.08</v>
      </c>
      <c r="CQ6" s="35">
        <f t="shared" si="10"/>
        <v>71.31</v>
      </c>
      <c r="CR6" s="35">
        <f t="shared" si="10"/>
        <v>53.24</v>
      </c>
      <c r="CS6" s="35">
        <f t="shared" si="10"/>
        <v>52.31</v>
      </c>
      <c r="CT6" s="35">
        <f t="shared" si="10"/>
        <v>60.65</v>
      </c>
      <c r="CU6" s="35">
        <f t="shared" si="10"/>
        <v>51.75</v>
      </c>
      <c r="CV6" s="35">
        <f t="shared" si="10"/>
        <v>56.72</v>
      </c>
      <c r="CW6" s="34" t="str">
        <f>IF(CW7="","",IF(CW7="-","【-】","【"&amp;SUBSTITUTE(TEXT(CW7,"#,##0.00"),"-","△")&amp;"】"))</f>
        <v>【52.23】</v>
      </c>
      <c r="CX6" s="35">
        <f>IF(CX7="",NA(),CX7)</f>
        <v>98.19</v>
      </c>
      <c r="CY6" s="35">
        <f t="shared" ref="CY6:DG6" si="11">IF(CY7="",NA(),CY7)</f>
        <v>97.95</v>
      </c>
      <c r="CZ6" s="35">
        <f t="shared" si="11"/>
        <v>98.26</v>
      </c>
      <c r="DA6" s="35">
        <f t="shared" si="11"/>
        <v>98.37</v>
      </c>
      <c r="DB6" s="35">
        <f t="shared" si="11"/>
        <v>98.51</v>
      </c>
      <c r="DC6" s="35">
        <f t="shared" si="11"/>
        <v>84.07</v>
      </c>
      <c r="DD6" s="35">
        <f t="shared" si="11"/>
        <v>84.32</v>
      </c>
      <c r="DE6" s="35">
        <f t="shared" si="11"/>
        <v>84.58</v>
      </c>
      <c r="DF6" s="35">
        <f t="shared" si="11"/>
        <v>84.84</v>
      </c>
      <c r="DG6" s="35">
        <f t="shared" si="11"/>
        <v>90.04</v>
      </c>
      <c r="DH6" s="34" t="str">
        <f>IF(DH7="","",IF(DH7="-","【-】","【"&amp;SUBSTITUTE(TEXT(DH7,"#,##0.00"),"-","△")&amp;"】"))</f>
        <v>【85.82】</v>
      </c>
      <c r="DI6" s="35">
        <f>IF(DI7="",NA(),DI7)</f>
        <v>3.68</v>
      </c>
      <c r="DJ6" s="35">
        <f t="shared" ref="DJ6:DR6" si="12">IF(DJ7="",NA(),DJ7)</f>
        <v>7.31</v>
      </c>
      <c r="DK6" s="35">
        <f t="shared" si="12"/>
        <v>10.51</v>
      </c>
      <c r="DL6" s="35">
        <f t="shared" si="12"/>
        <v>13.65</v>
      </c>
      <c r="DM6" s="35">
        <f t="shared" si="12"/>
        <v>16.760000000000002</v>
      </c>
      <c r="DN6" s="35">
        <f t="shared" si="12"/>
        <v>20.68</v>
      </c>
      <c r="DO6" s="35">
        <f t="shared" si="12"/>
        <v>22.41</v>
      </c>
      <c r="DP6" s="35">
        <f t="shared" si="12"/>
        <v>22.9</v>
      </c>
      <c r="DQ6" s="35">
        <f t="shared" si="12"/>
        <v>24.87</v>
      </c>
      <c r="DR6" s="35">
        <f t="shared" si="12"/>
        <v>24.32</v>
      </c>
      <c r="DS6" s="34" t="str">
        <f>IF(DS7="","",IF(DS7="-","【-】","【"&amp;SUBSTITUTE(TEXT(DS7,"#,##0.00"),"-","△")&amp;"】"))</f>
        <v>【24.12】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>
        <f t="shared" si="13"/>
        <v>0.08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0.01</v>
      </c>
      <c r="EL6" s="35">
        <f t="shared" si="14"/>
        <v>2.0499999999999998</v>
      </c>
      <c r="EM6" s="35">
        <f t="shared" si="14"/>
        <v>0.01</v>
      </c>
      <c r="EN6" s="35">
        <f t="shared" si="14"/>
        <v>0.04</v>
      </c>
      <c r="EO6" s="34" t="str">
        <f>IF(EO7="","",IF(EO7="-","【-】","【"&amp;SUBSTITUTE(TEXT(EO7,"#,##0.00"),"-","△")&amp;"】"))</f>
        <v>【0.02】</v>
      </c>
    </row>
    <row r="7" spans="1:148" s="36" customFormat="1" x14ac:dyDescent="0.15">
      <c r="A7" s="28"/>
      <c r="B7" s="37">
        <v>2018</v>
      </c>
      <c r="C7" s="37">
        <v>162027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69.48</v>
      </c>
      <c r="P7" s="38">
        <v>2.16</v>
      </c>
      <c r="Q7" s="38">
        <v>75.900000000000006</v>
      </c>
      <c r="R7" s="38">
        <v>3412</v>
      </c>
      <c r="S7" s="38">
        <v>171984</v>
      </c>
      <c r="T7" s="38">
        <v>209.57</v>
      </c>
      <c r="U7" s="38">
        <v>820.65</v>
      </c>
      <c r="V7" s="38">
        <v>3694</v>
      </c>
      <c r="W7" s="38">
        <v>1.52</v>
      </c>
      <c r="X7" s="38">
        <v>2430.2600000000002</v>
      </c>
      <c r="Y7" s="38">
        <v>101.84</v>
      </c>
      <c r="Z7" s="38">
        <v>101.47</v>
      </c>
      <c r="AA7" s="38">
        <v>101.6</v>
      </c>
      <c r="AB7" s="38">
        <v>101.47</v>
      </c>
      <c r="AC7" s="38">
        <v>100</v>
      </c>
      <c r="AD7" s="38">
        <v>97.53</v>
      </c>
      <c r="AE7" s="38">
        <v>99.64</v>
      </c>
      <c r="AF7" s="38">
        <v>99.66</v>
      </c>
      <c r="AG7" s="38">
        <v>100.95</v>
      </c>
      <c r="AH7" s="38">
        <v>101.27</v>
      </c>
      <c r="AI7" s="38">
        <v>101.6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223.09</v>
      </c>
      <c r="AP7" s="38">
        <v>214.61</v>
      </c>
      <c r="AQ7" s="38">
        <v>225.39</v>
      </c>
      <c r="AR7" s="38">
        <v>224.04</v>
      </c>
      <c r="AS7" s="38">
        <v>137.09</v>
      </c>
      <c r="AT7" s="38">
        <v>195.44</v>
      </c>
      <c r="AU7" s="38">
        <v>19.39</v>
      </c>
      <c r="AV7" s="38">
        <v>28.58</v>
      </c>
      <c r="AW7" s="38">
        <v>34.090000000000003</v>
      </c>
      <c r="AX7" s="38">
        <v>37.31</v>
      </c>
      <c r="AY7" s="38">
        <v>34.17</v>
      </c>
      <c r="AZ7" s="38">
        <v>33.03</v>
      </c>
      <c r="BA7" s="38">
        <v>29.45</v>
      </c>
      <c r="BB7" s="38">
        <v>31.84</v>
      </c>
      <c r="BC7" s="38">
        <v>29.91</v>
      </c>
      <c r="BD7" s="38">
        <v>43.5</v>
      </c>
      <c r="BE7" s="38">
        <v>34.270000000000003</v>
      </c>
      <c r="BF7" s="38">
        <v>1156.9100000000001</v>
      </c>
      <c r="BG7" s="38">
        <v>1085.27</v>
      </c>
      <c r="BH7" s="38">
        <v>1062.4000000000001</v>
      </c>
      <c r="BI7" s="38">
        <v>1030.04</v>
      </c>
      <c r="BJ7" s="38">
        <v>1013.5</v>
      </c>
      <c r="BK7" s="38">
        <v>1044.8</v>
      </c>
      <c r="BL7" s="38">
        <v>1081.8</v>
      </c>
      <c r="BM7" s="38">
        <v>974.93</v>
      </c>
      <c r="BN7" s="38">
        <v>855.8</v>
      </c>
      <c r="BO7" s="38">
        <v>654.91999999999996</v>
      </c>
      <c r="BP7" s="38">
        <v>747.76</v>
      </c>
      <c r="BQ7" s="38">
        <v>82.05</v>
      </c>
      <c r="BR7" s="38">
        <v>70.2</v>
      </c>
      <c r="BS7" s="38">
        <v>73.510000000000005</v>
      </c>
      <c r="BT7" s="38">
        <v>100</v>
      </c>
      <c r="BU7" s="38">
        <v>100</v>
      </c>
      <c r="BV7" s="38">
        <v>50.82</v>
      </c>
      <c r="BW7" s="38">
        <v>52.19</v>
      </c>
      <c r="BX7" s="38">
        <v>55.32</v>
      </c>
      <c r="BY7" s="38">
        <v>59.8</v>
      </c>
      <c r="BZ7" s="38">
        <v>65.39</v>
      </c>
      <c r="CA7" s="38">
        <v>59.51</v>
      </c>
      <c r="CB7" s="38">
        <v>218.71</v>
      </c>
      <c r="CC7" s="38">
        <v>255.22</v>
      </c>
      <c r="CD7" s="38">
        <v>242.47</v>
      </c>
      <c r="CE7" s="38">
        <v>177.79</v>
      </c>
      <c r="CF7" s="38">
        <v>177.55</v>
      </c>
      <c r="CG7" s="38">
        <v>300.52</v>
      </c>
      <c r="CH7" s="38">
        <v>296.14</v>
      </c>
      <c r="CI7" s="38">
        <v>283.17</v>
      </c>
      <c r="CJ7" s="38">
        <v>263.76</v>
      </c>
      <c r="CK7" s="38">
        <v>230.88</v>
      </c>
      <c r="CL7" s="38">
        <v>261.45999999999998</v>
      </c>
      <c r="CM7" s="38">
        <v>74.13</v>
      </c>
      <c r="CN7" s="38">
        <v>69.400000000000006</v>
      </c>
      <c r="CO7" s="38">
        <v>68.16</v>
      </c>
      <c r="CP7" s="38">
        <v>72.08</v>
      </c>
      <c r="CQ7" s="38">
        <v>71.31</v>
      </c>
      <c r="CR7" s="38">
        <v>53.24</v>
      </c>
      <c r="CS7" s="38">
        <v>52.31</v>
      </c>
      <c r="CT7" s="38">
        <v>60.65</v>
      </c>
      <c r="CU7" s="38">
        <v>51.75</v>
      </c>
      <c r="CV7" s="38">
        <v>56.72</v>
      </c>
      <c r="CW7" s="38">
        <v>52.23</v>
      </c>
      <c r="CX7" s="38">
        <v>98.19</v>
      </c>
      <c r="CY7" s="38">
        <v>97.95</v>
      </c>
      <c r="CZ7" s="38">
        <v>98.26</v>
      </c>
      <c r="DA7" s="38">
        <v>98.37</v>
      </c>
      <c r="DB7" s="38">
        <v>98.51</v>
      </c>
      <c r="DC7" s="38">
        <v>84.07</v>
      </c>
      <c r="DD7" s="38">
        <v>84.32</v>
      </c>
      <c r="DE7" s="38">
        <v>84.58</v>
      </c>
      <c r="DF7" s="38">
        <v>84.84</v>
      </c>
      <c r="DG7" s="38">
        <v>90.04</v>
      </c>
      <c r="DH7" s="38">
        <v>85.82</v>
      </c>
      <c r="DI7" s="38">
        <v>3.68</v>
      </c>
      <c r="DJ7" s="38">
        <v>7.31</v>
      </c>
      <c r="DK7" s="38">
        <v>10.51</v>
      </c>
      <c r="DL7" s="38">
        <v>13.65</v>
      </c>
      <c r="DM7" s="38">
        <v>16.760000000000002</v>
      </c>
      <c r="DN7" s="38">
        <v>20.68</v>
      </c>
      <c r="DO7" s="38">
        <v>22.41</v>
      </c>
      <c r="DP7" s="38">
        <v>22.9</v>
      </c>
      <c r="DQ7" s="38">
        <v>24.87</v>
      </c>
      <c r="DR7" s="38">
        <v>24.32</v>
      </c>
      <c r="DS7" s="38">
        <v>24.12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0.08</v>
      </c>
      <c r="DZ7" s="38">
        <v>0</v>
      </c>
      <c r="EA7" s="38">
        <v>0</v>
      </c>
      <c r="EB7" s="38">
        <v>0</v>
      </c>
      <c r="EC7" s="38">
        <v>0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0.01</v>
      </c>
      <c r="EL7" s="38">
        <v>2.0499999999999998</v>
      </c>
      <c r="EM7" s="38">
        <v>0.01</v>
      </c>
      <c r="EN7" s="38">
        <v>0.04</v>
      </c>
      <c r="EO7" s="38">
        <v>0.02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高岡市上下水道局</cp:lastModifiedBy>
  <cp:lastPrinted>2020-01-29T02:36:49Z</cp:lastPrinted>
  <dcterms:created xsi:type="dcterms:W3CDTF">2019-12-05T04:53:20Z</dcterms:created>
  <dcterms:modified xsi:type="dcterms:W3CDTF">2020-01-29T04:00:56Z</dcterms:modified>
  <cp:category/>
</cp:coreProperties>
</file>