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D:\上水道経営企画担当\経営比較分析表\R1(H30決算対象）\"/>
    </mc:Choice>
  </mc:AlternateContent>
  <xr:revisionPtr revIDLastSave="0" documentId="13_ncr:1_{89D2BBE7-36EE-47E1-AFF3-4C88F9311FF0}" xr6:coauthVersionLast="36" xr6:coauthVersionMax="36" xr10:uidLastSave="{00000000-0000-0000-0000-000000000000}"/>
  <workbookProtection workbookAlgorithmName="SHA-512" workbookHashValue="7d0027l7g+UAPTWu4RhFT+kADJSF47ejJrBDJFdbtsf0QPMTCJQgttfWInOPyO5Jhm+5EgoBRZAEVxlQA8yrYQ==" workbookSaltValue="8Fc6ULzQr5Nq9EHVDdwNF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<sst xmlns="http://schemas.openxmlformats.org/spreadsheetml/2006/main" count="220" uniqueCount="108">
  <si>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</si>
  <si>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</si>
  <si>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</si>
  <si>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</si>
  <si>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</si>
  <si>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</si>
  <si>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</si>
  <si>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</si>
  <si>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</si>
  <si>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</si>
  <si>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</si>
  <si>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</si>
  <si>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</si>
  <si>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</si>
  <si>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</si>
  <si>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</si>
  <si>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</si>
  <si>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</si>
  <si>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</si>
  <si>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</si>
  <si>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</si>
  <si>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</si>
  <si>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</si>
  <si>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</si>
  <si>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</si>
  <si>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</si>
  <si>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</si>
  <si>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</si>
  <si>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</si>
  <si>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</si>
  <si>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</si>
  <si>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</si>
  <si>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</si>
  <si>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</si>
  <si>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</si>
  <si>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</si>
  <si>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</si>
  <si>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</si>
  <si>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</si>
  <si>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</si>
  <si>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</si>
  <si>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</si>
  <si>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</si>
  <si>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</si>
  <si>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</si>
  <si>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</si>
  <si>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</si>
  <si>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</si>
  <si>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</si>
  <si>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</si>
  <si>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</si>
  <si>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</si>
  <si>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</si>
  <si>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</si>
  <si>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</si>
  <si>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</si>
  <si>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</si>
  <si>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</si>
  <si>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</si>
  <si>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</si>
  <si>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</si>
  <si>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</si>
  <si>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</si>
  <si>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</si>
  <si>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</si>
  <si>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</si>
  <si>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</si>
  <si>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</si>
  <si>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</si>
  <si>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</si>
  <si>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</si>
  <si>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</si>
  <si>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</si>
  <si>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</si>
  <si>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</si>
  <si>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</si>
  <si>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</si>
  <si>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</si>
  <si>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</si>
  <si>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</si>
  <si>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</si>
  <si>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</si>
  <si>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</si>
  <si>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</si>
  <si>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</si>
  <si>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</si>
  <si>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</si>
  <si>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</si>
  <si>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</si>
  <si>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</si>
  <si>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</si>
  <si>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</si>
  <si>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</si>
  <si>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氷見市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</si>
  <si>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</si>
  <si>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</si>
  <si>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</si>
  <si>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</si>
  <si>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</si>
  <si>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</si>
  <si>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</si>
  <si>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</si>
  <si>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</si>
  <si>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</si>
  <si>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</si>
  <si>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平成２１年度から累積欠損金の発生は無く、経常収支比率、流動比率ともに類似団体平均値と同程度か上回って推移しており、経営状況は良好である。　　
　ただし、給水人口の減少による給水収益の減が進んでおり、適正な公共的必要余剰が確保されているかどうかは、長期経営計画の中で、見定める必要がある。
　企業債残高対給水収益比率は、類似団体平均値より低いが、企業債補償金免除繰上償還により企業債残高が減少したこと、平成２４年度から起債充当率を５０％に引下げたことによるものである。
　一方で、現在の投資規模が適正かどうか、必要な投資の先送りがないか等、アセットマネジメントにより更新需要を見極めた上で更新を平準化し、資金不足が予想される段階で充当率の引上げや料金水準の見直しが必要となる。
　有収率は、低迷傾向にあったが、平成２６年度から漏水調査による漏水修理や老朽管更新等漏水対策を積極的に進めたことにより、平成２９年度は８６．０％となったが、平成３０年度で８２．６％と低くなった。</t>
    <phoneticPr fontId="4"/>
  </si>
  <si>
    <t xml:space="preserve">　有形固定資産減価償却率が類似団体平均値を上回っており、資産の老朽化が早く進んでおり、修繕費、更新費用の増大が見込まれる。
　管路経年化率がかなり低いものの、管路更新率が大変低く、現在のペースでは、すべての管路を更新するには、１５７年かかることになり、将来的に深刻な影響があると考えられる。
</t>
    <phoneticPr fontId="4"/>
  </si>
  <si>
    <t>　経営状況は良好な状態にあるといえるが、今後、給水人口の減少により給水収益が減少するなか、施設・管路の老朽化による更新需要を鑑みると、中・長期的には、かなり厳しいものになるといわざるを得ない。
　県との受給協定の有り方の見直しによる受水費の削減や第三者委託、広域化等の検証も含めた経営改善により、資金を確保するとともに経営戦略に基づいた計画的な更新投資を行っていく必要がある。
　なお、平成３０年度策定した経営戦略は、施設等の現状把握と管種等を踏まえた実耐用年数の分析による更新対応、さらに重要給水拠点の耐震連結化や人口減少対応のダウンサイジング・施設の合理化等を見定め、投資計画・財政計画の調和が取れた中長期計画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</si>
</sst>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0.76</c:v>
                </c:pt>
                <c:pt idx="1">
                  <c:v>0.64</c:v>
                </c:pt>
                <c:pt idx="2">
                  <c:v>0.31</c:v>
                </c:pt>
                <c:pt idx="3">
                  <c:v>0.36</c:v>
                </c:pt>
                <c:pt idx="4">
                  <c:v>0.64</c:v>
                </c:pt>
              </c:numCache>
            </c:numRef>
          </c:val>
          <c:extLst>
            <c:ext xmlns:c16="http://schemas.microsoft.com/office/drawing/2014/chart" uri="{C3380CC4-5D6E-409C-BE32-E72D297353CC}">
              <c16:uniqueId val="{00000000-889D-4E81-8B30-F7CD652FF69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889D-4E81-8B30-F7CD652FF69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67.17</c:v>
                </c:pt>
                <c:pt idx="1">
                  <c:v>65.349999999999994</c:v>
                </c:pt>
                <c:pt idx="2">
                  <c:v>65.459999999999994</c:v>
                </c:pt>
                <c:pt idx="3">
                  <c:v>64.75</c:v>
                </c:pt>
                <c:pt idx="4">
                  <c:v>65.42</c:v>
                </c:pt>
              </c:numCache>
            </c:numRef>
          </c:val>
          <c:extLst>
            <c:ext xmlns:c16="http://schemas.microsoft.com/office/drawing/2014/chart" uri="{C3380CC4-5D6E-409C-BE32-E72D297353CC}">
              <c16:uniqueId val="{00000000-E472-483D-BE38-F331EB4CD05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E472-483D-BE38-F331EB4CD05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84.01</c:v>
                </c:pt>
                <c:pt idx="1">
                  <c:v>85.58</c:v>
                </c:pt>
                <c:pt idx="2">
                  <c:v>84.91</c:v>
                </c:pt>
                <c:pt idx="3">
                  <c:v>85.95</c:v>
                </c:pt>
                <c:pt idx="4">
                  <c:v>82.57</c:v>
                </c:pt>
              </c:numCache>
            </c:numRef>
          </c:val>
          <c:extLst>
            <c:ext xmlns:c16="http://schemas.microsoft.com/office/drawing/2014/chart" uri="{C3380CC4-5D6E-409C-BE32-E72D297353CC}">
              <c16:uniqueId val="{00000000-877D-4435-918A-3E40237A42E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877D-4435-918A-3E40237A42E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118.39</c:v>
                </c:pt>
                <c:pt idx="1">
                  <c:v>115.66</c:v>
                </c:pt>
                <c:pt idx="2">
                  <c:v>115.34</c:v>
                </c:pt>
                <c:pt idx="3">
                  <c:v>113.49</c:v>
                </c:pt>
                <c:pt idx="4">
                  <c:v>110.23</c:v>
                </c:pt>
              </c:numCache>
            </c:numRef>
          </c:val>
          <c:extLst>
            <c:ext xmlns:c16="http://schemas.microsoft.com/office/drawing/2014/chart" uri="{C3380CC4-5D6E-409C-BE32-E72D297353CC}">
              <c16:uniqueId val="{00000000-28BC-4FFB-8324-FCD50CB2850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28BC-4FFB-8324-FCD50CB2850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52.7</c:v>
                </c:pt>
                <c:pt idx="1">
                  <c:v>53.59</c:v>
                </c:pt>
                <c:pt idx="2">
                  <c:v>54.04</c:v>
                </c:pt>
                <c:pt idx="3">
                  <c:v>55.34</c:v>
                </c:pt>
                <c:pt idx="4">
                  <c:v>56.3</c:v>
                </c:pt>
              </c:numCache>
            </c:numRef>
          </c:val>
          <c:extLst>
            <c:ext xmlns:c16="http://schemas.microsoft.com/office/drawing/2014/chart" uri="{C3380CC4-5D6E-409C-BE32-E72D297353CC}">
              <c16:uniqueId val="{00000000-6E4A-4AE7-B360-E57141B8910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6E4A-4AE7-B360-E57141B8910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1.92</c:v>
                </c:pt>
                <c:pt idx="1">
                  <c:v>3.31</c:v>
                </c:pt>
                <c:pt idx="2">
                  <c:v>3.12</c:v>
                </c:pt>
                <c:pt idx="3">
                  <c:v>4.6100000000000003</c:v>
                </c:pt>
                <c:pt idx="4">
                  <c:v>6.4</c:v>
                </c:pt>
              </c:numCache>
            </c:numRef>
          </c:val>
          <c:extLst>
            <c:ext xmlns:c16="http://schemas.microsoft.com/office/drawing/2014/chart" uri="{C3380CC4-5D6E-409C-BE32-E72D297353CC}">
              <c16:uniqueId val="{00000000-1F2C-4E90-A6B7-E411347F860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1F2C-4E90-A6B7-E411347F860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51-4D12-B9A3-21C638FBBBA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FF51-4D12-B9A3-21C638FBBBA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418.43</c:v>
                </c:pt>
                <c:pt idx="1">
                  <c:v>376.22</c:v>
                </c:pt>
                <c:pt idx="2">
                  <c:v>378.42</c:v>
                </c:pt>
                <c:pt idx="3">
                  <c:v>386.13</c:v>
                </c:pt>
                <c:pt idx="4">
                  <c:v>398.65</c:v>
                </c:pt>
              </c:numCache>
            </c:numRef>
          </c:val>
          <c:extLst>
            <c:ext xmlns:c16="http://schemas.microsoft.com/office/drawing/2014/chart" uri="{C3380CC4-5D6E-409C-BE32-E72D297353CC}">
              <c16:uniqueId val="{00000000-4E9B-4A5D-903D-0149043ECD5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4E9B-4A5D-903D-0149043ECD5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271.49</c:v>
                </c:pt>
                <c:pt idx="1">
                  <c:v>271.85000000000002</c:v>
                </c:pt>
                <c:pt idx="2">
                  <c:v>271.35000000000002</c:v>
                </c:pt>
                <c:pt idx="3">
                  <c:v>260.92</c:v>
                </c:pt>
                <c:pt idx="4">
                  <c:v>260.66000000000003</c:v>
                </c:pt>
              </c:numCache>
            </c:numRef>
          </c:val>
          <c:extLst>
            <c:ext xmlns:c16="http://schemas.microsoft.com/office/drawing/2014/chart" uri="{C3380CC4-5D6E-409C-BE32-E72D297353CC}">
              <c16:uniqueId val="{00000000-DE41-4B68-BD37-E215384159F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DE41-4B68-BD37-E215384159F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116.89</c:v>
                </c:pt>
                <c:pt idx="1">
                  <c:v>114</c:v>
                </c:pt>
                <c:pt idx="2">
                  <c:v>114.03</c:v>
                </c:pt>
                <c:pt idx="3">
                  <c:v>111.51</c:v>
                </c:pt>
                <c:pt idx="4">
                  <c:v>107.96</c:v>
                </c:pt>
              </c:numCache>
            </c:numRef>
          </c:val>
          <c:extLst>
            <c:ext xmlns:c16="http://schemas.microsoft.com/office/drawing/2014/chart" uri="{C3380CC4-5D6E-409C-BE32-E72D297353CC}">
              <c16:uniqueId val="{00000000-7B92-40E1-8FA4-21CD8424111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7B92-40E1-8FA4-21CD8424111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205.49</c:v>
                </c:pt>
                <c:pt idx="1">
                  <c:v>206.55</c:v>
                </c:pt>
                <c:pt idx="2">
                  <c:v>206.93</c:v>
                </c:pt>
                <c:pt idx="3">
                  <c:v>211.87</c:v>
                </c:pt>
                <c:pt idx="4">
                  <c:v>219.25</c:v>
                </c:pt>
              </c:numCache>
            </c:numRef>
          </c:val>
          <c:extLst>
            <c:ext xmlns:c16="http://schemas.microsoft.com/office/drawing/2014/chart" uri="{C3380CC4-5D6E-409C-BE32-E72D297353CC}">
              <c16:uniqueId val="{00000000-FAF7-48BB-A204-4090A782BAB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FAF7-48BB-A204-4090A782BAB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4" zoomScaleNormal="100" workbookViewId="0">
      <selection activeCell="BJ88" sqref="BJ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富山県　氷見市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47535</v>
      </c>
      <c r="AM8" s="60"/>
      <c r="AN8" s="60"/>
      <c r="AO8" s="60"/>
      <c r="AP8" s="60"/>
      <c r="AQ8" s="60"/>
      <c r="AR8" s="60"/>
      <c r="AS8" s="60"/>
      <c r="AT8" s="51">
        <f>データ!$S$6</f>
        <v>230.56</v>
      </c>
      <c r="AU8" s="52"/>
      <c r="AV8" s="52"/>
      <c r="AW8" s="52"/>
      <c r="AX8" s="52"/>
      <c r="AY8" s="52"/>
      <c r="AZ8" s="52"/>
      <c r="BA8" s="52"/>
      <c r="BB8" s="53">
        <f>データ!$T$6</f>
        <v>206.17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66.680000000000007</v>
      </c>
      <c r="J10" s="52"/>
      <c r="K10" s="52"/>
      <c r="L10" s="52"/>
      <c r="M10" s="52"/>
      <c r="N10" s="52"/>
      <c r="O10" s="63"/>
      <c r="P10" s="53">
        <f>データ!$P$6</f>
        <v>87.3</v>
      </c>
      <c r="Q10" s="53"/>
      <c r="R10" s="53"/>
      <c r="S10" s="53"/>
      <c r="T10" s="53"/>
      <c r="U10" s="53"/>
      <c r="V10" s="53"/>
      <c r="W10" s="60">
        <f>データ!$Q$6</f>
        <v>4578</v>
      </c>
      <c r="X10" s="60"/>
      <c r="Y10" s="60"/>
      <c r="Z10" s="60"/>
      <c r="AA10" s="60"/>
      <c r="AB10" s="60"/>
      <c r="AC10" s="60"/>
      <c r="AD10" s="2"/>
      <c r="AE10" s="2"/>
      <c r="AF10" s="2"/>
      <c r="AG10" s="2"/>
      <c r="AH10" s="4"/>
      <c r="AI10" s="4"/>
      <c r="AJ10" s="4"/>
      <c r="AK10" s="4"/>
      <c r="AL10" s="60">
        <f>データ!$U$6</f>
        <v>41156</v>
      </c>
      <c r="AM10" s="60"/>
      <c r="AN10" s="60"/>
      <c r="AO10" s="60"/>
      <c r="AP10" s="60"/>
      <c r="AQ10" s="60"/>
      <c r="AR10" s="60"/>
      <c r="AS10" s="60"/>
      <c r="AT10" s="51">
        <f>データ!$V$6</f>
        <v>104.65</v>
      </c>
      <c r="AU10" s="52"/>
      <c r="AV10" s="52"/>
      <c r="AW10" s="52"/>
      <c r="AX10" s="52"/>
      <c r="AY10" s="52"/>
      <c r="AZ10" s="52"/>
      <c r="BA10" s="52"/>
      <c r="BB10" s="53">
        <f>データ!$W$6</f>
        <v>393.27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qFOIfa1Q1d7EUQI4bGJdD7p11JQKDwuP0cXc8DVz/emac+wCJlVnC4GHqqMd5gvduklUwgLNNQMwpXldUQqBvw==" saltValue="g4itat3d+EVDKCkOnnByF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162051</v>
      </c>
      <c r="D6" s="34">
        <f t="shared" si="3"/>
        <v>46</v>
      </c>
      <c r="E6" s="34">
        <f t="shared" si="3"/>
        <v>1</v>
      </c>
      <c r="F6" s="34">
        <f t="shared" si="3"/>
        <v>0</v>
      </c>
      <c r="G6" s="34">
        <f t="shared" si="3"/>
        <v>1</v>
      </c>
      <c r="H6" s="34" t="str">
        <f t="shared" si="3"/>
        <v>富山県　氷見市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66.680000000000007</v>
      </c>
      <c r="P6" s="35">
        <f t="shared" si="3"/>
        <v>87.3</v>
      </c>
      <c r="Q6" s="35">
        <f t="shared" si="3"/>
        <v>4578</v>
      </c>
      <c r="R6" s="35">
        <f t="shared" si="3"/>
        <v>47535</v>
      </c>
      <c r="S6" s="35">
        <f t="shared" si="3"/>
        <v>230.56</v>
      </c>
      <c r="T6" s="35">
        <f t="shared" si="3"/>
        <v>206.17</v>
      </c>
      <c r="U6" s="35">
        <f t="shared" si="3"/>
        <v>41156</v>
      </c>
      <c r="V6" s="35">
        <f t="shared" si="3"/>
        <v>104.65</v>
      </c>
      <c r="W6" s="35">
        <f t="shared" si="3"/>
        <v>393.27</v>
      </c>
      <c r="X6" s="36">
        <f>IF(X7="",NA(),X7)</f>
        <v>118.39</v>
      </c>
      <c r="Y6" s="36">
        <f t="shared" ref="Y6:AG6" si="4">IF(Y7="",NA(),Y7)</f>
        <v>115.66</v>
      </c>
      <c r="Z6" s="36">
        <f t="shared" si="4"/>
        <v>115.34</v>
      </c>
      <c r="AA6" s="36">
        <f t="shared" si="4"/>
        <v>113.49</v>
      </c>
      <c r="AB6" s="36">
        <f t="shared" si="4"/>
        <v>110.23</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418.43</v>
      </c>
      <c r="AU6" s="36">
        <f t="shared" ref="AU6:BC6" si="6">IF(AU7="",NA(),AU7)</f>
        <v>376.22</v>
      </c>
      <c r="AV6" s="36">
        <f t="shared" si="6"/>
        <v>378.42</v>
      </c>
      <c r="AW6" s="36">
        <f t="shared" si="6"/>
        <v>386.13</v>
      </c>
      <c r="AX6" s="36">
        <f t="shared" si="6"/>
        <v>398.65</v>
      </c>
      <c r="AY6" s="36">
        <f t="shared" si="6"/>
        <v>382.09</v>
      </c>
      <c r="AZ6" s="36">
        <f t="shared" si="6"/>
        <v>371.31</v>
      </c>
      <c r="BA6" s="36">
        <f t="shared" si="6"/>
        <v>377.63</v>
      </c>
      <c r="BB6" s="36">
        <f t="shared" si="6"/>
        <v>357.34</v>
      </c>
      <c r="BC6" s="36">
        <f t="shared" si="6"/>
        <v>366.03</v>
      </c>
      <c r="BD6" s="35" t="str">
        <f>IF(BD7="","",IF(BD7="-","【-】","【"&amp;SUBSTITUTE(TEXT(BD7,"#,##0.00"),"-","△")&amp;"】"))</f>
        <v>【261.93】</v>
      </c>
      <c r="BE6" s="36">
        <f>IF(BE7="",NA(),BE7)</f>
        <v>271.49</v>
      </c>
      <c r="BF6" s="36">
        <f t="shared" ref="BF6:BN6" si="7">IF(BF7="",NA(),BF7)</f>
        <v>271.85000000000002</v>
      </c>
      <c r="BG6" s="36">
        <f t="shared" si="7"/>
        <v>271.35000000000002</v>
      </c>
      <c r="BH6" s="36">
        <f t="shared" si="7"/>
        <v>260.92</v>
      </c>
      <c r="BI6" s="36">
        <f t="shared" si="7"/>
        <v>260.66000000000003</v>
      </c>
      <c r="BJ6" s="36">
        <f t="shared" si="7"/>
        <v>385.06</v>
      </c>
      <c r="BK6" s="36">
        <f t="shared" si="7"/>
        <v>373.09</v>
      </c>
      <c r="BL6" s="36">
        <f t="shared" si="7"/>
        <v>364.71</v>
      </c>
      <c r="BM6" s="36">
        <f t="shared" si="7"/>
        <v>373.69</v>
      </c>
      <c r="BN6" s="36">
        <f t="shared" si="7"/>
        <v>370.12</v>
      </c>
      <c r="BO6" s="35" t="str">
        <f>IF(BO7="","",IF(BO7="-","【-】","【"&amp;SUBSTITUTE(TEXT(BO7,"#,##0.00"),"-","△")&amp;"】"))</f>
        <v>【270.46】</v>
      </c>
      <c r="BP6" s="36">
        <f>IF(BP7="",NA(),BP7)</f>
        <v>116.89</v>
      </c>
      <c r="BQ6" s="36">
        <f t="shared" ref="BQ6:BY6" si="8">IF(BQ7="",NA(),BQ7)</f>
        <v>114</v>
      </c>
      <c r="BR6" s="36">
        <f t="shared" si="8"/>
        <v>114.03</v>
      </c>
      <c r="BS6" s="36">
        <f t="shared" si="8"/>
        <v>111.51</v>
      </c>
      <c r="BT6" s="36">
        <f t="shared" si="8"/>
        <v>107.96</v>
      </c>
      <c r="BU6" s="36">
        <f t="shared" si="8"/>
        <v>99.07</v>
      </c>
      <c r="BV6" s="36">
        <f t="shared" si="8"/>
        <v>99.99</v>
      </c>
      <c r="BW6" s="36">
        <f t="shared" si="8"/>
        <v>100.65</v>
      </c>
      <c r="BX6" s="36">
        <f t="shared" si="8"/>
        <v>99.87</v>
      </c>
      <c r="BY6" s="36">
        <f t="shared" si="8"/>
        <v>100.42</v>
      </c>
      <c r="BZ6" s="35" t="str">
        <f>IF(BZ7="","",IF(BZ7="-","【-】","【"&amp;SUBSTITUTE(TEXT(BZ7,"#,##0.00"),"-","△")&amp;"】"))</f>
        <v>【103.91】</v>
      </c>
      <c r="CA6" s="36">
        <f>IF(CA7="",NA(),CA7)</f>
        <v>205.49</v>
      </c>
      <c r="CB6" s="36">
        <f t="shared" ref="CB6:CJ6" si="9">IF(CB7="",NA(),CB7)</f>
        <v>206.55</v>
      </c>
      <c r="CC6" s="36">
        <f t="shared" si="9"/>
        <v>206.93</v>
      </c>
      <c r="CD6" s="36">
        <f t="shared" si="9"/>
        <v>211.87</v>
      </c>
      <c r="CE6" s="36">
        <f t="shared" si="9"/>
        <v>219.25</v>
      </c>
      <c r="CF6" s="36">
        <f t="shared" si="9"/>
        <v>173.03</v>
      </c>
      <c r="CG6" s="36">
        <f t="shared" si="9"/>
        <v>171.15</v>
      </c>
      <c r="CH6" s="36">
        <f t="shared" si="9"/>
        <v>170.19</v>
      </c>
      <c r="CI6" s="36">
        <f t="shared" si="9"/>
        <v>171.81</v>
      </c>
      <c r="CJ6" s="36">
        <f t="shared" si="9"/>
        <v>171.67</v>
      </c>
      <c r="CK6" s="35" t="str">
        <f>IF(CK7="","",IF(CK7="-","【-】","【"&amp;SUBSTITUTE(TEXT(CK7,"#,##0.00"),"-","△")&amp;"】"))</f>
        <v>【167.11】</v>
      </c>
      <c r="CL6" s="36">
        <f>IF(CL7="",NA(),CL7)</f>
        <v>67.17</v>
      </c>
      <c r="CM6" s="36">
        <f t="shared" ref="CM6:CU6" si="10">IF(CM7="",NA(),CM7)</f>
        <v>65.349999999999994</v>
      </c>
      <c r="CN6" s="36">
        <f t="shared" si="10"/>
        <v>65.459999999999994</v>
      </c>
      <c r="CO6" s="36">
        <f t="shared" si="10"/>
        <v>64.75</v>
      </c>
      <c r="CP6" s="36">
        <f t="shared" si="10"/>
        <v>65.42</v>
      </c>
      <c r="CQ6" s="36">
        <f t="shared" si="10"/>
        <v>58.58</v>
      </c>
      <c r="CR6" s="36">
        <f t="shared" si="10"/>
        <v>58.53</v>
      </c>
      <c r="CS6" s="36">
        <f t="shared" si="10"/>
        <v>59.01</v>
      </c>
      <c r="CT6" s="36">
        <f t="shared" si="10"/>
        <v>60.03</v>
      </c>
      <c r="CU6" s="36">
        <f t="shared" si="10"/>
        <v>59.74</v>
      </c>
      <c r="CV6" s="35" t="str">
        <f>IF(CV7="","",IF(CV7="-","【-】","【"&amp;SUBSTITUTE(TEXT(CV7,"#,##0.00"),"-","△")&amp;"】"))</f>
        <v>【60.27】</v>
      </c>
      <c r="CW6" s="36">
        <f>IF(CW7="",NA(),CW7)</f>
        <v>84.01</v>
      </c>
      <c r="CX6" s="36">
        <f t="shared" ref="CX6:DF6" si="11">IF(CX7="",NA(),CX7)</f>
        <v>85.58</v>
      </c>
      <c r="CY6" s="36">
        <f t="shared" si="11"/>
        <v>84.91</v>
      </c>
      <c r="CZ6" s="36">
        <f t="shared" si="11"/>
        <v>85.95</v>
      </c>
      <c r="DA6" s="36">
        <f t="shared" si="11"/>
        <v>82.57</v>
      </c>
      <c r="DB6" s="36">
        <f t="shared" si="11"/>
        <v>85.23</v>
      </c>
      <c r="DC6" s="36">
        <f t="shared" si="11"/>
        <v>85.26</v>
      </c>
      <c r="DD6" s="36">
        <f t="shared" si="11"/>
        <v>85.37</v>
      </c>
      <c r="DE6" s="36">
        <f t="shared" si="11"/>
        <v>84.81</v>
      </c>
      <c r="DF6" s="36">
        <f t="shared" si="11"/>
        <v>84.8</v>
      </c>
      <c r="DG6" s="35" t="str">
        <f>IF(DG7="","",IF(DG7="-","【-】","【"&amp;SUBSTITUTE(TEXT(DG7,"#,##0.00"),"-","△")&amp;"】"))</f>
        <v>【89.92】</v>
      </c>
      <c r="DH6" s="36">
        <f>IF(DH7="",NA(),DH7)</f>
        <v>52.7</v>
      </c>
      <c r="DI6" s="36">
        <f t="shared" ref="DI6:DQ6" si="12">IF(DI7="",NA(),DI7)</f>
        <v>53.59</v>
      </c>
      <c r="DJ6" s="36">
        <f t="shared" si="12"/>
        <v>54.04</v>
      </c>
      <c r="DK6" s="36">
        <f t="shared" si="12"/>
        <v>55.34</v>
      </c>
      <c r="DL6" s="36">
        <f t="shared" si="12"/>
        <v>56.3</v>
      </c>
      <c r="DM6" s="36">
        <f t="shared" si="12"/>
        <v>44.31</v>
      </c>
      <c r="DN6" s="36">
        <f t="shared" si="12"/>
        <v>45.75</v>
      </c>
      <c r="DO6" s="36">
        <f t="shared" si="12"/>
        <v>46.9</v>
      </c>
      <c r="DP6" s="36">
        <f t="shared" si="12"/>
        <v>47.28</v>
      </c>
      <c r="DQ6" s="36">
        <f t="shared" si="12"/>
        <v>47.66</v>
      </c>
      <c r="DR6" s="35" t="str">
        <f>IF(DR7="","",IF(DR7="-","【-】","【"&amp;SUBSTITUTE(TEXT(DR7,"#,##0.00"),"-","△")&amp;"】"))</f>
        <v>【48.85】</v>
      </c>
      <c r="DS6" s="36">
        <f>IF(DS7="",NA(),DS7)</f>
        <v>1.92</v>
      </c>
      <c r="DT6" s="36">
        <f t="shared" ref="DT6:EB6" si="13">IF(DT7="",NA(),DT7)</f>
        <v>3.31</v>
      </c>
      <c r="DU6" s="36">
        <f t="shared" si="13"/>
        <v>3.12</v>
      </c>
      <c r="DV6" s="36">
        <f t="shared" si="13"/>
        <v>4.6100000000000003</v>
      </c>
      <c r="DW6" s="36">
        <f t="shared" si="13"/>
        <v>6.4</v>
      </c>
      <c r="DX6" s="36">
        <f t="shared" si="13"/>
        <v>10.09</v>
      </c>
      <c r="DY6" s="36">
        <f t="shared" si="13"/>
        <v>10.54</v>
      </c>
      <c r="DZ6" s="36">
        <f t="shared" si="13"/>
        <v>12.03</v>
      </c>
      <c r="EA6" s="36">
        <f t="shared" si="13"/>
        <v>12.19</v>
      </c>
      <c r="EB6" s="36">
        <f t="shared" si="13"/>
        <v>15.1</v>
      </c>
      <c r="EC6" s="35" t="str">
        <f>IF(EC7="","",IF(EC7="-","【-】","【"&amp;SUBSTITUTE(TEXT(EC7,"#,##0.00"),"-","△")&amp;"】"))</f>
        <v>【17.80】</v>
      </c>
      <c r="ED6" s="36">
        <f>IF(ED7="",NA(),ED7)</f>
        <v>0.76</v>
      </c>
      <c r="EE6" s="36">
        <f t="shared" ref="EE6:EM6" si="14">IF(EE7="",NA(),EE7)</f>
        <v>0.64</v>
      </c>
      <c r="EF6" s="36">
        <f t="shared" si="14"/>
        <v>0.31</v>
      </c>
      <c r="EG6" s="36">
        <f t="shared" si="14"/>
        <v>0.36</v>
      </c>
      <c r="EH6" s="36">
        <f t="shared" si="14"/>
        <v>0.64</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162051</v>
      </c>
      <c r="D7" s="38">
        <v>46</v>
      </c>
      <c r="E7" s="38">
        <v>1</v>
      </c>
      <c r="F7" s="38">
        <v>0</v>
      </c>
      <c r="G7" s="38">
        <v>1</v>
      </c>
      <c r="H7" s="38" t="s">
        <v>93</v>
      </c>
      <c r="I7" s="38" t="s">
        <v>94</v>
      </c>
      <c r="J7" s="38" t="s">
        <v>95</v>
      </c>
      <c r="K7" s="38" t="s">
        <v>96</v>
      </c>
      <c r="L7" s="38" t="s">
        <v>97</v>
      </c>
      <c r="M7" s="38" t="s">
        <v>98</v>
      </c>
      <c r="N7" s="39" t="s">
        <v>99</v>
      </c>
      <c r="O7" s="39">
        <v>66.680000000000007</v>
      </c>
      <c r="P7" s="39">
        <v>87.3</v>
      </c>
      <c r="Q7" s="39">
        <v>4578</v>
      </c>
      <c r="R7" s="39">
        <v>47535</v>
      </c>
      <c r="S7" s="39">
        <v>230.56</v>
      </c>
      <c r="T7" s="39">
        <v>206.17</v>
      </c>
      <c r="U7" s="39">
        <v>41156</v>
      </c>
      <c r="V7" s="39">
        <v>104.65</v>
      </c>
      <c r="W7" s="39">
        <v>393.27</v>
      </c>
      <c r="X7" s="39">
        <v>118.39</v>
      </c>
      <c r="Y7" s="39">
        <v>115.66</v>
      </c>
      <c r="Z7" s="39">
        <v>115.34</v>
      </c>
      <c r="AA7" s="39">
        <v>113.49</v>
      </c>
      <c r="AB7" s="39">
        <v>110.23</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418.43</v>
      </c>
      <c r="AU7" s="39">
        <v>376.22</v>
      </c>
      <c r="AV7" s="39">
        <v>378.42</v>
      </c>
      <c r="AW7" s="39">
        <v>386.13</v>
      </c>
      <c r="AX7" s="39">
        <v>398.65</v>
      </c>
      <c r="AY7" s="39">
        <v>382.09</v>
      </c>
      <c r="AZ7" s="39">
        <v>371.31</v>
      </c>
      <c r="BA7" s="39">
        <v>377.63</v>
      </c>
      <c r="BB7" s="39">
        <v>357.34</v>
      </c>
      <c r="BC7" s="39">
        <v>366.03</v>
      </c>
      <c r="BD7" s="39">
        <v>261.93</v>
      </c>
      <c r="BE7" s="39">
        <v>271.49</v>
      </c>
      <c r="BF7" s="39">
        <v>271.85000000000002</v>
      </c>
      <c r="BG7" s="39">
        <v>271.35000000000002</v>
      </c>
      <c r="BH7" s="39">
        <v>260.92</v>
      </c>
      <c r="BI7" s="39">
        <v>260.66000000000003</v>
      </c>
      <c r="BJ7" s="39">
        <v>385.06</v>
      </c>
      <c r="BK7" s="39">
        <v>373.09</v>
      </c>
      <c r="BL7" s="39">
        <v>364.71</v>
      </c>
      <c r="BM7" s="39">
        <v>373.69</v>
      </c>
      <c r="BN7" s="39">
        <v>370.12</v>
      </c>
      <c r="BO7" s="39">
        <v>270.45999999999998</v>
      </c>
      <c r="BP7" s="39">
        <v>116.89</v>
      </c>
      <c r="BQ7" s="39">
        <v>114</v>
      </c>
      <c r="BR7" s="39">
        <v>114.03</v>
      </c>
      <c r="BS7" s="39">
        <v>111.51</v>
      </c>
      <c r="BT7" s="39">
        <v>107.96</v>
      </c>
      <c r="BU7" s="39">
        <v>99.07</v>
      </c>
      <c r="BV7" s="39">
        <v>99.99</v>
      </c>
      <c r="BW7" s="39">
        <v>100.65</v>
      </c>
      <c r="BX7" s="39">
        <v>99.87</v>
      </c>
      <c r="BY7" s="39">
        <v>100.42</v>
      </c>
      <c r="BZ7" s="39">
        <v>103.91</v>
      </c>
      <c r="CA7" s="39">
        <v>205.49</v>
      </c>
      <c r="CB7" s="39">
        <v>206.55</v>
      </c>
      <c r="CC7" s="39">
        <v>206.93</v>
      </c>
      <c r="CD7" s="39">
        <v>211.87</v>
      </c>
      <c r="CE7" s="39">
        <v>219.25</v>
      </c>
      <c r="CF7" s="39">
        <v>173.03</v>
      </c>
      <c r="CG7" s="39">
        <v>171.15</v>
      </c>
      <c r="CH7" s="39">
        <v>170.19</v>
      </c>
      <c r="CI7" s="39">
        <v>171.81</v>
      </c>
      <c r="CJ7" s="39">
        <v>171.67</v>
      </c>
      <c r="CK7" s="39">
        <v>167.11</v>
      </c>
      <c r="CL7" s="39">
        <v>67.17</v>
      </c>
      <c r="CM7" s="39">
        <v>65.349999999999994</v>
      </c>
      <c r="CN7" s="39">
        <v>65.459999999999994</v>
      </c>
      <c r="CO7" s="39">
        <v>64.75</v>
      </c>
      <c r="CP7" s="39">
        <v>65.42</v>
      </c>
      <c r="CQ7" s="39">
        <v>58.58</v>
      </c>
      <c r="CR7" s="39">
        <v>58.53</v>
      </c>
      <c r="CS7" s="39">
        <v>59.01</v>
      </c>
      <c r="CT7" s="39">
        <v>60.03</v>
      </c>
      <c r="CU7" s="39">
        <v>59.74</v>
      </c>
      <c r="CV7" s="39">
        <v>60.27</v>
      </c>
      <c r="CW7" s="39">
        <v>84.01</v>
      </c>
      <c r="CX7" s="39">
        <v>85.58</v>
      </c>
      <c r="CY7" s="39">
        <v>84.91</v>
      </c>
      <c r="CZ7" s="39">
        <v>85.95</v>
      </c>
      <c r="DA7" s="39">
        <v>82.57</v>
      </c>
      <c r="DB7" s="39">
        <v>85.23</v>
      </c>
      <c r="DC7" s="39">
        <v>85.26</v>
      </c>
      <c r="DD7" s="39">
        <v>85.37</v>
      </c>
      <c r="DE7" s="39">
        <v>84.81</v>
      </c>
      <c r="DF7" s="39">
        <v>84.8</v>
      </c>
      <c r="DG7" s="39">
        <v>89.92</v>
      </c>
      <c r="DH7" s="39">
        <v>52.7</v>
      </c>
      <c r="DI7" s="39">
        <v>53.59</v>
      </c>
      <c r="DJ7" s="39">
        <v>54.04</v>
      </c>
      <c r="DK7" s="39">
        <v>55.34</v>
      </c>
      <c r="DL7" s="39">
        <v>56.3</v>
      </c>
      <c r="DM7" s="39">
        <v>44.31</v>
      </c>
      <c r="DN7" s="39">
        <v>45.75</v>
      </c>
      <c r="DO7" s="39">
        <v>46.9</v>
      </c>
      <c r="DP7" s="39">
        <v>47.28</v>
      </c>
      <c r="DQ7" s="39">
        <v>47.66</v>
      </c>
      <c r="DR7" s="39">
        <v>48.85</v>
      </c>
      <c r="DS7" s="39">
        <v>1.92</v>
      </c>
      <c r="DT7" s="39">
        <v>3.31</v>
      </c>
      <c r="DU7" s="39">
        <v>3.12</v>
      </c>
      <c r="DV7" s="39">
        <v>4.6100000000000003</v>
      </c>
      <c r="DW7" s="39">
        <v>6.4</v>
      </c>
      <c r="DX7" s="39">
        <v>10.09</v>
      </c>
      <c r="DY7" s="39">
        <v>10.54</v>
      </c>
      <c r="DZ7" s="39">
        <v>12.03</v>
      </c>
      <c r="EA7" s="39">
        <v>12.19</v>
      </c>
      <c r="EB7" s="39">
        <v>15.1</v>
      </c>
      <c r="EC7" s="39">
        <v>17.8</v>
      </c>
      <c r="ED7" s="39">
        <v>0.76</v>
      </c>
      <c r="EE7" s="39">
        <v>0.64</v>
      </c>
      <c r="EF7" s="39">
        <v>0.31</v>
      </c>
      <c r="EG7" s="39">
        <v>0.36</v>
      </c>
      <c r="EH7" s="39">
        <v>0.64</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2020-01-23T02:54:40Z</cp:lastPrinted>
  <dcterms:created xsi:type="dcterms:W3CDTF">2019-12-05T04:14:23Z</dcterms:created>
  <dcterms:modified xsi:type="dcterms:W3CDTF">2020-01-24T02:07:03Z</dcterms:modified>
  <cp:category/>
</cp:coreProperties>
</file>