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61998\Desktop\経営比較分析表\"/>
    </mc:Choice>
  </mc:AlternateContent>
  <workbookProtection workbookAlgorithmName="SHA-512" workbookHashValue="YSJJOSijuJNIAgErPwvQUg+U0NTWePJNgOY/y7q3CnmSaq4MxyfPdp3YDvIXMf1yoC1xkISddYk5t9xqVI9RNA==" workbookSaltValue="dMbeBkmMMAkF7lB5I1viq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<sst xmlns="http://schemas.openxmlformats.org/spreadsheetml/2006/main" count="228" uniqueCount="114">
  <si>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</si>
  <si>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</si>
  <si>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</si>
  <si>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</si>
  <si>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</si>
  <si>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</si>
  <si>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</si>
  <si>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</si>
  <si>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</si>
  <si>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</si>
  <si>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</si>
  <si>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</si>
  <si>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</si>
  <si>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</si>
  <si>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</si>
  <si>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</si>
  <si>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</si>
  <si>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</si>
  <si>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</si>
  <si>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</si>
  <si>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</si>
  <si>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</si>
  <si>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</si>
  <si>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</si>
  <si>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</si>
  <si>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</si>
  <si>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</si>
  <si>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</si>
  <si>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</si>
  <si>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</si>
  <si>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</si>
  <si>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</si>
  <si>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</si>
  <si>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</si>
  <si>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</si>
  <si>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</si>
  <si>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</si>
  <si>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</si>
  <si>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</si>
  <si>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</si>
  <si>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</si>
  <si>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</si>
  <si>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</si>
  <si>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</si>
  <si>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</si>
  <si>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</si>
  <si>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</si>
  <si>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</si>
  <si>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</si>
  <si>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</si>
  <si>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</si>
  <si>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</si>
  <si>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</si>
  <si>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</si>
  <si>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</si>
  <si>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</si>
  <si>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</si>
  <si>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</si>
  <si>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</si>
  <si>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</si>
  <si>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</si>
  <si>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</si>
  <si>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</si>
  <si>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</si>
  <si>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</si>
  <si>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</si>
  <si>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</si>
  <si>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</si>
  <si>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</si>
  <si>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</si>
  <si>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</si>
  <si>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</si>
  <si>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</si>
  <si>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</si>
  <si>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</si>
  <si>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</si>
  <si>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</si>
  <si>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</si>
  <si>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</si>
  <si>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</si>
  <si>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</si>
  <si>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</si>
  <si>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</si>
  <si>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</si>
  <si>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</si>
  <si>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</si>
  <si>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</si>
  <si>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</si>
  <si>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</si>
  <si>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</si>
  <si>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</si>
  <si>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</si>
  <si>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</si>
  <si>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</si>
  <si>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</si>
  <si>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</si>
  <si>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</si>
  <si>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</si>
  <si>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</si>
  <si>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</si>
  <si>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</si>
  <si>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</si>
  <si>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</si>
  <si>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</si>
  <si>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</si>
  <si>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</si>
  <si>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</si>
  <si>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</si>
  <si>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</si>
  <si>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</si>
  <si>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</si>
  <si>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平成４年に供用開始した施設は、老朽化が始まっている。また、管渠は耐用年数が５０年であるため、現在のところ老朽管更新は行っていない。
　今後は、管きょの調査や更新計画の策定が必要となる。</t>
    <rPh sb="72" eb="75">
      <t>カン</t>
    </rPh>
    <rPh sb="76" eb="78">
      <t>チョウサ</t>
    </rPh>
    <phoneticPr fontId="4"/>
  </si>
  <si>
    <t>　人口減少や高齢化の影響と節水傾向により、一世帯当たりの使用水量が減少し、結果として使用料収入の減少傾向が現れている。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今後は加速的な人口減少が見込まれるため、安定的な経営を目指し、長期的な経営計画が必要となる。
　このため、令和２年度から公営企業会計に移行することにより、経営状況や財政状態を把握し、適正な料金水準への引き上げの検討等を行うなど、一般会計からの繰入金に依存する体質からの脱却を進める。
　経営戦略については、平成２９年３月に策定済みである。</t>
    <rPh sb="157" eb="159">
      <t>レイワ</t>
    </rPh>
    <rPh sb="160" eb="162">
      <t>ネンド</t>
    </rPh>
    <rPh sb="164" eb="170">
      <t>コウエイキギョウカイケイ</t>
    </rPh>
    <rPh sb="171" eb="173">
      <t>イコウ</t>
    </rPh>
    <rPh sb="181" eb="183">
      <t>ケイエイ</t>
    </rPh>
    <rPh sb="183" eb="185">
      <t>ジョウキョウ</t>
    </rPh>
    <rPh sb="186" eb="188">
      <t>ザイセイ</t>
    </rPh>
    <rPh sb="188" eb="190">
      <t>ジョウタイ</t>
    </rPh>
    <rPh sb="191" eb="193">
      <t>ハアク</t>
    </rPh>
    <rPh sb="209" eb="211">
      <t>ケントウ</t>
    </rPh>
    <rPh sb="211" eb="212">
      <t>ナド</t>
    </rPh>
    <rPh sb="213" eb="214">
      <t>オコナ</t>
    </rPh>
    <rPh sb="241" eb="242">
      <t>スス</t>
    </rPh>
    <rPh sb="247" eb="249">
      <t>ケイエイ</t>
    </rPh>
    <rPh sb="249" eb="251">
      <t>セン</t>
    </rPh>
    <rPh sb="257" eb="267">
      <t>ヘイセ</t>
    </rPh>
    <rPh sb="267" eb="268">
      <t>スミ</t>
    </rPh>
    <phoneticPr fontId="4"/>
  </si>
  <si>
    <t>　収益的収支比率、経費回収率のいずれも平成２８年度に分流式経費算定方法の統一により増加になっており、平成３０年度は収益的収支比率は横ばい、経費回収率は、使用料収入の減少により微減となった。一般会計からの繰入金に依存する傾向は、改善されていない。
　汚水処理原価は、平成２８年度に分流式経費算定方法の統一により減額となっており、平成３０年度において汚水処理費用は減少したものの、有収水量の減少の影響で微増となった。
　企業債残高対事業規模比率は、施設・管きょの整備がほぼ終了しているため減少傾向にあるが、他と同様に一般会計からの繰入金に大きく依存している。今後は、施設や管きょの更新時期に入り、状態の悪化が予想される。
　施設利用率は横ばいとなっているが、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水洗化率については増加しているが、人口減少や高齢化に大きく影響されるものと懸念される。</t>
    <rPh sb="1" eb="4">
      <t>シュウエキテキ</t>
    </rPh>
    <rPh sb="4" eb="6">
      <t>シュウシ</t>
    </rPh>
    <rPh sb="6" eb="8">
      <t>ヒリツ</t>
    </rPh>
    <rPh sb="9" eb="11">
      <t>ケイヒ</t>
    </rPh>
    <rPh sb="11" eb="13">
      <t>カイシュウ</t>
    </rPh>
    <rPh sb="13" eb="14">
      <t>リツ</t>
    </rPh>
    <rPh sb="19" eb="21">
      <t>ヘイセイ</t>
    </rPh>
    <rPh sb="23" eb="25">
      <t>ネンド</t>
    </rPh>
    <rPh sb="26" eb="28">
      <t>ブンリュウ</t>
    </rPh>
    <rPh sb="28" eb="29">
      <t>シキ</t>
    </rPh>
    <rPh sb="29" eb="31">
      <t>ケイヒ</t>
    </rPh>
    <rPh sb="31" eb="33">
      <t>サンテイ</t>
    </rPh>
    <rPh sb="33" eb="35">
      <t>ホウホウ</t>
    </rPh>
    <rPh sb="36" eb="38">
      <t>トウイツ</t>
    </rPh>
    <rPh sb="41" eb="43">
      <t>ゾウカ</t>
    </rPh>
    <rPh sb="50" eb="52">
      <t>ヘイセイ</t>
    </rPh>
    <rPh sb="54" eb="56">
      <t>ネンド</t>
    </rPh>
    <rPh sb="57" eb="60">
      <t>シュウエキテキ</t>
    </rPh>
    <rPh sb="60" eb="62">
      <t>シュウシ</t>
    </rPh>
    <rPh sb="62" eb="64">
      <t>ヒリツ</t>
    </rPh>
    <rPh sb="65" eb="68">
      <t>ヨコ</t>
    </rPh>
    <rPh sb="69" eb="71">
      <t>ケイヒ</t>
    </rPh>
    <rPh sb="71" eb="73">
      <t>カイシュウ</t>
    </rPh>
    <rPh sb="73" eb="74">
      <t>リツ</t>
    </rPh>
    <rPh sb="76" eb="81">
      <t>シヨウリョウ</t>
    </rPh>
    <rPh sb="82" eb="84">
      <t>ゲンショウ</t>
    </rPh>
    <rPh sb="87" eb="89">
      <t>ビゲン</t>
    </rPh>
    <rPh sb="94" eb="98">
      <t>イッパン</t>
    </rPh>
    <rPh sb="101" eb="104">
      <t>クリイレ</t>
    </rPh>
    <rPh sb="105" eb="107">
      <t>イゾン</t>
    </rPh>
    <rPh sb="109" eb="111">
      <t>ケイコウ</t>
    </rPh>
    <rPh sb="113" eb="115">
      <t>カイゼン</t>
    </rPh>
    <rPh sb="124" eb="128">
      <t>オスイ</t>
    </rPh>
    <rPh sb="128" eb="130">
      <t>ゲンカ</t>
    </rPh>
    <rPh sb="139" eb="148">
      <t>ブンリュウ</t>
    </rPh>
    <rPh sb="149" eb="151">
      <t>トウイツ</t>
    </rPh>
    <rPh sb="154" eb="156">
      <t>ゲンガク</t>
    </rPh>
    <rPh sb="173" eb="175">
      <t>オスイ</t>
    </rPh>
    <rPh sb="175" eb="177">
      <t>ショリ</t>
    </rPh>
    <rPh sb="177" eb="179">
      <t>ヒヨウ</t>
    </rPh>
    <rPh sb="180" eb="182">
      <t>ゲンショウ</t>
    </rPh>
    <rPh sb="199" eb="201">
      <t>ビゾウ</t>
    </rPh>
    <rPh sb="208" eb="210">
      <t>キギョウ</t>
    </rPh>
    <rPh sb="210" eb="211">
      <t>サイ</t>
    </rPh>
    <rPh sb="211" eb="213">
      <t>ザンダカ</t>
    </rPh>
    <rPh sb="213" eb="214">
      <t>タイ</t>
    </rPh>
    <rPh sb="214" eb="216">
      <t>ジギョウ</t>
    </rPh>
    <rPh sb="216" eb="218">
      <t>キボ</t>
    </rPh>
    <rPh sb="218" eb="220">
      <t>ヒリツ</t>
    </rPh>
    <rPh sb="222" eb="224">
      <t>シセツ</t>
    </rPh>
    <rPh sb="225" eb="228">
      <t>カン</t>
    </rPh>
    <rPh sb="229" eb="231">
      <t>セイビ</t>
    </rPh>
    <rPh sb="234" eb="236">
      <t>シュウリョウ</t>
    </rPh>
    <rPh sb="242" eb="246">
      <t>ゲンショウ</t>
    </rPh>
    <rPh sb="251" eb="252">
      <t>タ</t>
    </rPh>
    <rPh sb="253" eb="255">
      <t>ドウヨウ</t>
    </rPh>
    <rPh sb="256" eb="260">
      <t>イッパンカイケイ</t>
    </rPh>
    <rPh sb="267" eb="268">
      <t>オオ</t>
    </rPh>
    <rPh sb="270" eb="272">
      <t>イゾン</t>
    </rPh>
    <rPh sb="277" eb="279">
      <t>コンゴ</t>
    </rPh>
    <rPh sb="281" eb="287">
      <t>シセツ</t>
    </rPh>
    <rPh sb="288" eb="290">
      <t>コウシン</t>
    </rPh>
    <rPh sb="290" eb="292">
      <t>ジキ</t>
    </rPh>
    <rPh sb="293" eb="294">
      <t>ハイ</t>
    </rPh>
    <rPh sb="296" eb="298">
      <t>ジョウタイ</t>
    </rPh>
    <rPh sb="299" eb="301">
      <t>アッカ</t>
    </rPh>
    <rPh sb="302" eb="304">
      <t>ヨソウ</t>
    </rPh>
    <rPh sb="310" eb="312">
      <t>シセツ</t>
    </rPh>
    <rPh sb="312" eb="315">
      <t>リヨウリツ</t>
    </rPh>
    <rPh sb="316" eb="317">
      <t>ヨコ</t>
    </rPh>
    <rPh sb="327" eb="329">
      <t>コンゴ</t>
    </rPh>
    <rPh sb="330" eb="335">
      <t>ジンコウ</t>
    </rPh>
    <rPh sb="337" eb="339">
      <t>テイカ</t>
    </rPh>
    <rPh sb="340" eb="342">
      <t>ヨソウ</t>
    </rPh>
    <rPh sb="349" eb="352">
      <t>リヨウリツ</t>
    </rPh>
    <rPh sb="353" eb="355">
      <t>サンテイ</t>
    </rPh>
    <rPh sb="362" eb="365">
      <t>セイテンジ</t>
    </rPh>
    <rPh sb="366" eb="368">
      <t>スイリョウ</t>
    </rPh>
    <rPh sb="369" eb="371">
      <t>キジュン</t>
    </rPh>
    <rPh sb="372" eb="374">
      <t>サンテイ</t>
    </rPh>
    <rPh sb="381" eb="384">
      <t>トヤ</t>
    </rPh>
    <rPh sb="386" eb="388">
      <t>ネンカン</t>
    </rPh>
    <rPh sb="388" eb="389">
      <t>アメ</t>
    </rPh>
    <rPh sb="389" eb="391">
      <t>ニッスウ</t>
    </rPh>
    <rPh sb="392" eb="394">
      <t>ゼンコク</t>
    </rPh>
    <rPh sb="394" eb="396">
      <t>ジョウイ</t>
    </rPh>
    <rPh sb="397" eb="398">
      <t>オオ</t>
    </rPh>
    <rPh sb="407" eb="409">
      <t>トウキ</t>
    </rPh>
    <rPh sb="410" eb="411">
      <t>オオ</t>
    </rPh>
    <rPh sb="413" eb="415">
      <t>コウセツ</t>
    </rPh>
    <rPh sb="423" eb="425">
      <t>ヘイキン</t>
    </rPh>
    <rPh sb="426" eb="427">
      <t>クラ</t>
    </rPh>
    <rPh sb="428" eb="429">
      <t>ヒク</t>
    </rPh>
    <rPh sb="432" eb="434">
      <t>ケイコウ</t>
    </rPh>
    <rPh sb="440" eb="444">
      <t>スイセン</t>
    </rPh>
    <rPh sb="449" eb="451">
      <t>ゾウカ</t>
    </rPh>
    <rPh sb="457" eb="461">
      <t>ジンコウ</t>
    </rPh>
    <rPh sb="462" eb="465">
      <t>コウレイカ</t>
    </rPh>
    <rPh sb="466" eb="467">
      <t>オオ</t>
    </rPh>
    <rPh sb="469" eb="471">
      <t>エイキョウ</t>
    </rPh>
    <rPh sb="477" eb="479">
      <t>ケネン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</si>
</sst>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15-4E96-B6F6-722A95749C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5015-4E96-B6F6-722A95749C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18.77</c:v>
                </c:pt>
                <c:pt idx="1">
                  <c:v>15.42</c:v>
                </c:pt>
                <c:pt idx="2">
                  <c:v>15.61</c:v>
                </c:pt>
                <c:pt idx="3">
                  <c:v>13.41</c:v>
                </c:pt>
                <c:pt idx="4">
                  <c:v>12.93</c:v>
                </c:pt>
              </c:numCache>
            </c:numRef>
          </c:val>
          <c:extLst>
            <c:ext xmlns:c16="http://schemas.microsoft.com/office/drawing/2014/chart" uri="{C3380CC4-5D6E-409C-BE32-E72D297353CC}">
              <c16:uniqueId val="{00000000-2D5B-48C7-9897-EA6A181F04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2D5B-48C7-9897-EA6A181F04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83.64</c:v>
                </c:pt>
                <c:pt idx="1">
                  <c:v>87.41</c:v>
                </c:pt>
                <c:pt idx="2">
                  <c:v>87.52</c:v>
                </c:pt>
                <c:pt idx="3">
                  <c:v>87.98</c:v>
                </c:pt>
                <c:pt idx="4">
                  <c:v>88.07</c:v>
                </c:pt>
              </c:numCache>
            </c:numRef>
          </c:val>
          <c:extLst>
            <c:ext xmlns:c16="http://schemas.microsoft.com/office/drawing/2014/chart" uri="{C3380CC4-5D6E-409C-BE32-E72D297353CC}">
              <c16:uniqueId val="{00000000-32F6-442B-9D9F-58EF94FCE4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32F6-442B-9D9F-58EF94FCE4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58.54</c:v>
                </c:pt>
                <c:pt idx="1">
                  <c:v>56.69</c:v>
                </c:pt>
                <c:pt idx="2">
                  <c:v>92.27</c:v>
                </c:pt>
                <c:pt idx="3">
                  <c:v>92.19</c:v>
                </c:pt>
                <c:pt idx="4">
                  <c:v>92.17</c:v>
                </c:pt>
              </c:numCache>
            </c:numRef>
          </c:val>
          <c:extLst>
            <c:ext xmlns:c16="http://schemas.microsoft.com/office/drawing/2014/chart" uri="{C3380CC4-5D6E-409C-BE32-E72D297353CC}">
              <c16:uniqueId val="{00000000-2F00-43D5-9CD9-207FE8AB77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00-43D5-9CD9-207FE8AB77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95-48BF-BD65-CBBFB68965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95-48BF-BD65-CBBFB68965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01-4C97-86AF-DC9D6828FC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01-4C97-86AF-DC9D6828FC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3B-4866-AC86-902F1C88AE2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3B-4866-AC86-902F1C88AE2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3A-49B1-90D0-89BCA67AE2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A-49B1-90D0-89BCA67AE2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1778.08</c:v>
                </c:pt>
                <c:pt idx="1">
                  <c:v>1642.81</c:v>
                </c:pt>
                <c:pt idx="2">
                  <c:v>828.93</c:v>
                </c:pt>
                <c:pt idx="3">
                  <c:v>673.8</c:v>
                </c:pt>
                <c:pt idx="4">
                  <c:v>578.03</c:v>
                </c:pt>
              </c:numCache>
            </c:numRef>
          </c:val>
          <c:extLst>
            <c:ext xmlns:c16="http://schemas.microsoft.com/office/drawing/2014/chart" uri="{C3380CC4-5D6E-409C-BE32-E72D297353CC}">
              <c16:uniqueId val="{00000000-D288-4C54-8D03-585BED7089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D288-4C54-8D03-585BED7089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45.78</c:v>
                </c:pt>
                <c:pt idx="1">
                  <c:v>45.59</c:v>
                </c:pt>
                <c:pt idx="2">
                  <c:v>79.319999999999993</c:v>
                </c:pt>
                <c:pt idx="3">
                  <c:v>98.29</c:v>
                </c:pt>
                <c:pt idx="4">
                  <c:v>97.62</c:v>
                </c:pt>
              </c:numCache>
            </c:numRef>
          </c:val>
          <c:extLst>
            <c:ext xmlns:c16="http://schemas.microsoft.com/office/drawing/2014/chart" uri="{C3380CC4-5D6E-409C-BE32-E72D297353CC}">
              <c16:uniqueId val="{00000000-F434-4187-A747-D52EBC771A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F434-4187-A747-D52EBC771A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367.96</c:v>
                </c:pt>
                <c:pt idx="1">
                  <c:v>370.51</c:v>
                </c:pt>
                <c:pt idx="2">
                  <c:v>212.73</c:v>
                </c:pt>
                <c:pt idx="3">
                  <c:v>171.59</c:v>
                </c:pt>
                <c:pt idx="4">
                  <c:v>173.03</c:v>
                </c:pt>
              </c:numCache>
            </c:numRef>
          </c:val>
          <c:extLst>
            <c:ext xmlns:c16="http://schemas.microsoft.com/office/drawing/2014/chart" uri="{C3380CC4-5D6E-409C-BE32-E72D297353CC}">
              <c16:uniqueId val="{00000000-02ED-4C55-AB86-809F577BD4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02ED-4C55-AB86-809F577BD4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5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氷見市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47535</v>
      </c>
      <c r="AM8" s="50"/>
      <c r="AN8" s="50"/>
      <c r="AO8" s="50"/>
      <c r="AP8" s="50"/>
      <c r="AQ8" s="50"/>
      <c r="AR8" s="50"/>
      <c r="AS8" s="50"/>
      <c r="AT8" s="45">
        <f>データ!T6</f>
        <v>230.56</v>
      </c>
      <c r="AU8" s="45"/>
      <c r="AV8" s="45"/>
      <c r="AW8" s="45"/>
      <c r="AX8" s="45"/>
      <c r="AY8" s="45"/>
      <c r="AZ8" s="45"/>
      <c r="BA8" s="45"/>
      <c r="BB8" s="45">
        <f>データ!U6</f>
        <v>206.17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12.41</v>
      </c>
      <c r="Q10" s="45"/>
      <c r="R10" s="45"/>
      <c r="S10" s="45"/>
      <c r="T10" s="45"/>
      <c r="U10" s="45"/>
      <c r="V10" s="45"/>
      <c r="W10" s="45">
        <f>データ!Q6</f>
        <v>90.19</v>
      </c>
      <c r="X10" s="45"/>
      <c r="Y10" s="45"/>
      <c r="Z10" s="45"/>
      <c r="AA10" s="45"/>
      <c r="AB10" s="45"/>
      <c r="AC10" s="45"/>
      <c r="AD10" s="50">
        <f>データ!R6</f>
        <v>3127</v>
      </c>
      <c r="AE10" s="50"/>
      <c r="AF10" s="50"/>
      <c r="AG10" s="50"/>
      <c r="AH10" s="50"/>
      <c r="AI10" s="50"/>
      <c r="AJ10" s="50"/>
      <c r="AK10" s="2"/>
      <c r="AL10" s="50">
        <f>データ!V6</f>
        <v>5857</v>
      </c>
      <c r="AM10" s="50"/>
      <c r="AN10" s="50"/>
      <c r="AO10" s="50"/>
      <c r="AP10" s="50"/>
      <c r="AQ10" s="50"/>
      <c r="AR10" s="50"/>
      <c r="AS10" s="50"/>
      <c r="AT10" s="45">
        <f>データ!W6</f>
        <v>2.16</v>
      </c>
      <c r="AU10" s="45"/>
      <c r="AV10" s="45"/>
      <c r="AW10" s="45"/>
      <c r="AX10" s="45"/>
      <c r="AY10" s="45"/>
      <c r="AZ10" s="45"/>
      <c r="BA10" s="45"/>
      <c r="BB10" s="45">
        <f>データ!X6</f>
        <v>2711.57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wqOklqEcYQRX8WjmUwHEUI2NRKJdAxtSpakQr3Wp6BsteMDCS3rlNDR+qBtbCXoNnVk9/WGqjh/3bMLXK72R8Q==" saltValue="PYgKj+hmFqCpaYxYNtAM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162051</v>
      </c>
      <c r="D6" s="33">
        <f t="shared" si="3"/>
        <v>47</v>
      </c>
      <c r="E6" s="33">
        <f t="shared" si="3"/>
        <v>17</v>
      </c>
      <c r="F6" s="33">
        <f t="shared" si="3"/>
        <v>4</v>
      </c>
      <c r="G6" s="33">
        <f t="shared" si="3"/>
        <v>0</v>
      </c>
      <c r="H6" s="33" t="str">
        <f t="shared" si="3"/>
        <v>富山県　氷見市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12.41</v>
      </c>
      <c r="Q6" s="34">
        <f t="shared" si="3"/>
        <v>90.19</v>
      </c>
      <c r="R6" s="34">
        <f t="shared" si="3"/>
        <v>3127</v>
      </c>
      <c r="S6" s="34">
        <f t="shared" si="3"/>
        <v>47535</v>
      </c>
      <c r="T6" s="34">
        <f t="shared" si="3"/>
        <v>230.56</v>
      </c>
      <c r="U6" s="34">
        <f t="shared" si="3"/>
        <v>206.17</v>
      </c>
      <c r="V6" s="34">
        <f t="shared" si="3"/>
        <v>5857</v>
      </c>
      <c r="W6" s="34">
        <f t="shared" si="3"/>
        <v>2.16</v>
      </c>
      <c r="X6" s="34">
        <f t="shared" si="3"/>
        <v>2711.57</v>
      </c>
      <c r="Y6" s="35">
        <f>IF(Y7="",NA(),Y7)</f>
        <v>58.54</v>
      </c>
      <c r="Z6" s="35">
        <f t="shared" ref="Z6:AH6" si="4">IF(Z7="",NA(),Z7)</f>
        <v>56.69</v>
      </c>
      <c r="AA6" s="35">
        <f t="shared" si="4"/>
        <v>92.27</v>
      </c>
      <c r="AB6" s="35">
        <f t="shared" si="4"/>
        <v>92.19</v>
      </c>
      <c r="AC6" s="35">
        <f t="shared" si="4"/>
        <v>92.17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1778.08</v>
      </c>
      <c r="BG6" s="35">
        <f t="shared" ref="BG6:BO6" si="7">IF(BG7="",NA(),BG7)</f>
        <v>1642.81</v>
      </c>
      <c r="BH6" s="35">
        <f t="shared" si="7"/>
        <v>828.93</v>
      </c>
      <c r="BI6" s="35">
        <f t="shared" si="7"/>
        <v>673.8</v>
      </c>
      <c r="BJ6" s="35">
        <f t="shared" si="7"/>
        <v>578.03</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45.78</v>
      </c>
      <c r="BR6" s="35">
        <f t="shared" ref="BR6:BZ6" si="8">IF(BR7="",NA(),BR7)</f>
        <v>45.59</v>
      </c>
      <c r="BS6" s="35">
        <f t="shared" si="8"/>
        <v>79.319999999999993</v>
      </c>
      <c r="BT6" s="35">
        <f t="shared" si="8"/>
        <v>98.29</v>
      </c>
      <c r="BU6" s="35">
        <f t="shared" si="8"/>
        <v>97.62</v>
      </c>
      <c r="BV6" s="35">
        <f t="shared" si="8"/>
        <v>66.56</v>
      </c>
      <c r="BW6" s="35">
        <f t="shared" si="8"/>
        <v>66.22</v>
      </c>
      <c r="BX6" s="35">
        <f t="shared" si="8"/>
        <v>69.87</v>
      </c>
      <c r="BY6" s="35">
        <f t="shared" si="8"/>
        <v>74.3</v>
      </c>
      <c r="BZ6" s="35">
        <f t="shared" si="8"/>
        <v>72.260000000000005</v>
      </c>
      <c r="CA6" s="34" t="str">
        <f>IF(CA7="","",IF(CA7="-","【-】","【"&amp;SUBSTITUTE(TEXT(CA7,"#,##0.00"),"-","△")&amp;"】"))</f>
        <v>【74.48】</v>
      </c>
      <c r="CB6" s="35">
        <f>IF(CB7="",NA(),CB7)</f>
        <v>367.96</v>
      </c>
      <c r="CC6" s="35">
        <f t="shared" ref="CC6:CK6" si="9">IF(CC7="",NA(),CC7)</f>
        <v>370.51</v>
      </c>
      <c r="CD6" s="35">
        <f t="shared" si="9"/>
        <v>212.73</v>
      </c>
      <c r="CE6" s="35">
        <f t="shared" si="9"/>
        <v>171.59</v>
      </c>
      <c r="CF6" s="35">
        <f t="shared" si="9"/>
        <v>173.03</v>
      </c>
      <c r="CG6" s="35">
        <f t="shared" si="9"/>
        <v>244.29</v>
      </c>
      <c r="CH6" s="35">
        <f t="shared" si="9"/>
        <v>246.72</v>
      </c>
      <c r="CI6" s="35">
        <f t="shared" si="9"/>
        <v>234.96</v>
      </c>
      <c r="CJ6" s="35">
        <f t="shared" si="9"/>
        <v>221.81</v>
      </c>
      <c r="CK6" s="35">
        <f t="shared" si="9"/>
        <v>230.02</v>
      </c>
      <c r="CL6" s="34" t="str">
        <f>IF(CL7="","",IF(CL7="-","【-】","【"&amp;SUBSTITUTE(TEXT(CL7,"#,##0.00"),"-","△")&amp;"】"))</f>
        <v>【219.46】</v>
      </c>
      <c r="CM6" s="35">
        <f>IF(CM7="",NA(),CM7)</f>
        <v>18.77</v>
      </c>
      <c r="CN6" s="35">
        <f t="shared" ref="CN6:CV6" si="10">IF(CN7="",NA(),CN7)</f>
        <v>15.42</v>
      </c>
      <c r="CO6" s="35">
        <f t="shared" si="10"/>
        <v>15.61</v>
      </c>
      <c r="CP6" s="35">
        <f t="shared" si="10"/>
        <v>13.41</v>
      </c>
      <c r="CQ6" s="35">
        <f t="shared" si="10"/>
        <v>12.93</v>
      </c>
      <c r="CR6" s="35">
        <f t="shared" si="10"/>
        <v>43.58</v>
      </c>
      <c r="CS6" s="35">
        <f t="shared" si="10"/>
        <v>41.35</v>
      </c>
      <c r="CT6" s="35">
        <f t="shared" si="10"/>
        <v>42.9</v>
      </c>
      <c r="CU6" s="35">
        <f t="shared" si="10"/>
        <v>43.36</v>
      </c>
      <c r="CV6" s="35">
        <f t="shared" si="10"/>
        <v>42.56</v>
      </c>
      <c r="CW6" s="34" t="str">
        <f>IF(CW7="","",IF(CW7="-","【-】","【"&amp;SUBSTITUTE(TEXT(CW7,"#,##0.00"),"-","△")&amp;"】"))</f>
        <v>【42.82】</v>
      </c>
      <c r="CX6" s="35">
        <f>IF(CX7="",NA(),CX7)</f>
        <v>83.64</v>
      </c>
      <c r="CY6" s="35">
        <f t="shared" ref="CY6:DG6" si="11">IF(CY7="",NA(),CY7)</f>
        <v>87.41</v>
      </c>
      <c r="CZ6" s="35">
        <f t="shared" si="11"/>
        <v>87.52</v>
      </c>
      <c r="DA6" s="35">
        <f t="shared" si="11"/>
        <v>87.98</v>
      </c>
      <c r="DB6" s="35">
        <f t="shared" si="11"/>
        <v>88.07</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162051</v>
      </c>
      <c r="D7" s="37">
        <v>47</v>
      </c>
      <c r="E7" s="37">
        <v>17</v>
      </c>
      <c r="F7" s="37">
        <v>4</v>
      </c>
      <c r="G7" s="37">
        <v>0</v>
      </c>
      <c r="H7" s="37" t="s">
        <v>98</v>
      </c>
      <c r="I7" s="37" t="s">
        <v>99</v>
      </c>
      <c r="J7" s="37" t="s">
        <v>100</v>
      </c>
      <c r="K7" s="37" t="s">
        <v>101</v>
      </c>
      <c r="L7" s="37" t="s">
        <v>102</v>
      </c>
      <c r="M7" s="37" t="s">
        <v>103</v>
      </c>
      <c r="N7" s="38" t="s">
        <v>104</v>
      </c>
      <c r="O7" s="38" t="s">
        <v>105</v>
      </c>
      <c r="P7" s="38">
        <v>12.41</v>
      </c>
      <c r="Q7" s="38">
        <v>90.19</v>
      </c>
      <c r="R7" s="38">
        <v>3127</v>
      </c>
      <c r="S7" s="38">
        <v>47535</v>
      </c>
      <c r="T7" s="38">
        <v>230.56</v>
      </c>
      <c r="U7" s="38">
        <v>206.17</v>
      </c>
      <c r="V7" s="38">
        <v>5857</v>
      </c>
      <c r="W7" s="38">
        <v>2.16</v>
      </c>
      <c r="X7" s="38">
        <v>2711.57</v>
      </c>
      <c r="Y7" s="38">
        <v>58.54</v>
      </c>
      <c r="Z7" s="38">
        <v>56.69</v>
      </c>
      <c r="AA7" s="38">
        <v>92.27</v>
      </c>
      <c r="AB7" s="38">
        <v>92.19</v>
      </c>
      <c r="AC7" s="38">
        <v>92.17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1778.08</v>
      </c>
      <c r="BG7" s="38">
        <v>1642.81</v>
      </c>
      <c r="BH7" s="38">
        <v>828.93</v>
      </c>
      <c r="BI7" s="38">
        <v>673.8</v>
      </c>
      <c r="BJ7" s="38">
        <v>578.03</v>
      </c>
      <c r="BK7" s="38">
        <v>1436</v>
      </c>
      <c r="BL7" s="38">
        <v>1434.89</v>
      </c>
      <c r="BM7" s="38">
        <v>1298.9100000000001</v>
      </c>
      <c r="BN7" s="38">
        <v>1243.71</v>
      </c>
      <c r="BO7" s="38">
        <v>1194.1500000000001</v>
      </c>
      <c r="BP7" s="38">
        <v>1209.4000000000001</v>
      </c>
      <c r="BQ7" s="38">
        <v>45.78</v>
      </c>
      <c r="BR7" s="38">
        <v>45.59</v>
      </c>
      <c r="BS7" s="38">
        <v>79.319999999999993</v>
      </c>
      <c r="BT7" s="38">
        <v>98.29</v>
      </c>
      <c r="BU7" s="38">
        <v>97.62</v>
      </c>
      <c r="BV7" s="38">
        <v>66.56</v>
      </c>
      <c r="BW7" s="38">
        <v>66.22</v>
      </c>
      <c r="BX7" s="38">
        <v>69.87</v>
      </c>
      <c r="BY7" s="38">
        <v>74.3</v>
      </c>
      <c r="BZ7" s="38">
        <v>72.260000000000005</v>
      </c>
      <c r="CA7" s="38">
        <v>74.48</v>
      </c>
      <c r="CB7" s="38">
        <v>367.96</v>
      </c>
      <c r="CC7" s="38">
        <v>370.51</v>
      </c>
      <c r="CD7" s="38">
        <v>212.73</v>
      </c>
      <c r="CE7" s="38">
        <v>171.59</v>
      </c>
      <c r="CF7" s="38">
        <v>173.03</v>
      </c>
      <c r="CG7" s="38">
        <v>244.29</v>
      </c>
      <c r="CH7" s="38">
        <v>246.72</v>
      </c>
      <c r="CI7" s="38">
        <v>234.96</v>
      </c>
      <c r="CJ7" s="38">
        <v>221.81</v>
      </c>
      <c r="CK7" s="38">
        <v>230.02</v>
      </c>
      <c r="CL7" s="38">
        <v>219.46</v>
      </c>
      <c r="CM7" s="38">
        <v>18.77</v>
      </c>
      <c r="CN7" s="38">
        <v>15.42</v>
      </c>
      <c r="CO7" s="38">
        <v>15.61</v>
      </c>
      <c r="CP7" s="38">
        <v>13.41</v>
      </c>
      <c r="CQ7" s="38">
        <v>12.93</v>
      </c>
      <c r="CR7" s="38">
        <v>43.58</v>
      </c>
      <c r="CS7" s="38">
        <v>41.35</v>
      </c>
      <c r="CT7" s="38">
        <v>42.9</v>
      </c>
      <c r="CU7" s="38">
        <v>43.36</v>
      </c>
      <c r="CV7" s="38">
        <v>42.56</v>
      </c>
      <c r="CW7" s="38">
        <v>42.82</v>
      </c>
      <c r="CX7" s="38">
        <v>83.64</v>
      </c>
      <c r="CY7" s="38">
        <v>87.41</v>
      </c>
      <c r="CZ7" s="38">
        <v>87.52</v>
      </c>
      <c r="DA7" s="38">
        <v>87.98</v>
      </c>
      <c r="DB7" s="38">
        <v>88.07</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2020-01-29T05:40:15Z</cp:lastPrinted>
  <dcterms:created xsi:type="dcterms:W3CDTF">2019-12-05T05:11:52Z</dcterms:created>
  <dcterms:modified xsi:type="dcterms:W3CDTF">2020-01-29T05:40:18Z</dcterms:modified>
  <cp:category/>
</cp:coreProperties>
</file>