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61998\Desktop\経営比較分析表\"/>
    </mc:Choice>
  </mc:AlternateContent>
  <workbookProtection workbookAlgorithmName="SHA-512" workbookHashValue="6K0R38FpJR30BciykAyjJxVeUZdQoAiQ8Ni3U3x6J5m+odNT3rcxyfIvPYSlc6sBU4n8t9+pjOlUb4kds+5UXg==" workbookSaltValue="hPXa1se6vr3Gpmc2xG4Ixg=="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<sst xmlns="http://schemas.openxmlformats.org/spreadsheetml/2006/main" count="228" uniqueCount="114">
  <si>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</si>
  <si>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</si>
  <si>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</si>
  <si>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</si>
  <si>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</si>
  <si>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</si>
  <si>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</si>
  <si>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</si>
  <si>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</si>
  <si>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</si>
  <si>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</si>
  <si>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</si>
  <si>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</si>
  <si>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</si>
  <si>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</si>
  <si>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</si>
  <si>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</si>
  <si>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</si>
  <si>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</si>
  <si>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</si>
  <si>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</si>
  <si>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</si>
  <si>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</si>
  <si>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</si>
  <si>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</si>
  <si>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</si>
  <si>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</si>
  <si>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</si>
  <si>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</si>
  <si>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</si>
  <si>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</si>
  <si>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</si>
  <si>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</si>
  <si>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</si>
  <si>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</si>
  <si>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</si>
  <si>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</si>
  <si>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</si>
  <si>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</si>
  <si>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</si>
  <si>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</si>
  <si>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</si>
  <si>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</si>
  <si>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</si>
  <si>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</si>
  <si>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</si>
  <si>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</si>
  <si>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</si>
  <si>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</si>
  <si>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</si>
  <si>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</si>
  <si>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</si>
  <si>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</si>
  <si>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</si>
  <si>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</si>
  <si>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</si>
  <si>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</si>
  <si>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</si>
  <si>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</si>
  <si>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</si>
  <si>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</si>
  <si>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</si>
  <si>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</si>
  <si>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</si>
  <si>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</si>
  <si>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</si>
  <si>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</si>
  <si>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</si>
  <si>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</si>
  <si>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</si>
  <si>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</si>
  <si>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</si>
  <si>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</si>
  <si>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</si>
  <si>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</si>
  <si>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</si>
  <si>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</si>
  <si>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</si>
  <si>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</si>
  <si>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</si>
  <si>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</si>
  <si>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</si>
  <si>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</si>
  <si>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</si>
  <si>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</si>
  <si>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</si>
  <si>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</si>
  <si>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</si>
  <si>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</si>
  <si>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</si>
  <si>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</si>
  <si>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</si>
  <si>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</si>
  <si>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</si>
  <si>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</si>
  <si>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</si>
  <si>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</si>
  <si>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</si>
  <si>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氷見市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</si>
  <si>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</si>
  <si>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</si>
  <si>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</si>
  <si>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</si>
  <si>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</si>
  <si>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</si>
  <si>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</si>
  <si>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</si>
  <si>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</si>
  <si>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</si>
  <si>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</si>
  <si>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</si>
  <si>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平成８年に供用開始した施設は、老朽化が始まっている。また、管渠は耐用年数が５０年であるため、現在のところ老朽管更新は行っていない。
　今後は、管きょの調査や更新計画の策定が必要となる。</t>
    <rPh sb="72" eb="75">
      <t>カン</t>
    </rPh>
    <rPh sb="76" eb="78">
      <t>チョウサ</t>
    </rPh>
    <phoneticPr fontId="4"/>
  </si>
  <si>
    <t>　収益的収支比率、経費回収率のいずれも平成２８年度に分流式経費算定方法の統一により増加になっており、平成３０年度は収益的収支比率、経費回収率ともに微減となった。使用料収入が減少傾向にあるため、一般会計からの繰入金に依存する傾向は、改善されていない。
　汚水処理原価は、平成２８年度に分流式経費算定方法の統一により減額となっており、平成３０年度においては汚水処理費用は減少したものの、有収水量の減少の影響で微増となった。
　企業債残高対事業規模比率は、施設・管きょの整備がほぼ終了しているため減少傾向にあるが、他と同様に一般会計からの繰入金に大きく依存している。今後は、施設や管きょの更新時期に入り、状態の悪化が予想される。
　施設利用率は微減となっており、今後の人口減少により低下が予想される。なお、利用率の算定にあたっては、晴天時の水量を基準に算定されているが、富山県は、年間雨日数が全国上位と多くなっていることや冬季は多くの降雪があることから、平均に比べ低くなる傾向にある。
　水洗化率については微減となっており、人口減少や高齢化に大きく影響されるものと懸念される。</t>
    <rPh sb="1" eb="8">
      <t>シュウエキ</t>
    </rPh>
    <rPh sb="9" eb="14">
      <t>ケイヒ</t>
    </rPh>
    <rPh sb="26" eb="35">
      <t>ブンリュウ</t>
    </rPh>
    <rPh sb="36" eb="38">
      <t>トウイツ</t>
    </rPh>
    <rPh sb="41" eb="43">
      <t>ゾウカ</t>
    </rPh>
    <rPh sb="57" eb="60">
      <t>シュウエキテキ</t>
    </rPh>
    <rPh sb="60" eb="62">
      <t>シュウシ</t>
    </rPh>
    <rPh sb="62" eb="64">
      <t>ヒリツ</t>
    </rPh>
    <rPh sb="65" eb="67">
      <t>ケイヒ</t>
    </rPh>
    <rPh sb="67" eb="69">
      <t>カイシュウ</t>
    </rPh>
    <rPh sb="69" eb="70">
      <t>リツ</t>
    </rPh>
    <rPh sb="73" eb="75">
      <t>ビゲン</t>
    </rPh>
    <rPh sb="80" eb="85">
      <t>シヨウリョウ</t>
    </rPh>
    <rPh sb="86" eb="88">
      <t>ゲンショウ</t>
    </rPh>
    <rPh sb="88" eb="90">
      <t>ケイコウ</t>
    </rPh>
    <rPh sb="96" eb="100">
      <t>イッパン</t>
    </rPh>
    <rPh sb="103" eb="106">
      <t>クリイレ</t>
    </rPh>
    <rPh sb="107" eb="109">
      <t>イゾン</t>
    </rPh>
    <rPh sb="111" eb="113">
      <t>ケイコウ</t>
    </rPh>
    <rPh sb="115" eb="117">
      <t>カイゼン</t>
    </rPh>
    <rPh sb="126" eb="130">
      <t>オスイ</t>
    </rPh>
    <rPh sb="130" eb="132">
      <t>ゲンカ</t>
    </rPh>
    <rPh sb="134" eb="144">
      <t>ヘイセイ</t>
    </rPh>
    <rPh sb="144" eb="148">
      <t>ケイヒ</t>
    </rPh>
    <rPh sb="148" eb="150">
      <t>ホウホウ</t>
    </rPh>
    <rPh sb="151" eb="158">
      <t>トウイツ</t>
    </rPh>
    <rPh sb="176" eb="178">
      <t>オスイ</t>
    </rPh>
    <rPh sb="178" eb="180">
      <t>ショリ</t>
    </rPh>
    <rPh sb="180" eb="182">
      <t>ヒヨウ</t>
    </rPh>
    <rPh sb="183" eb="185">
      <t>ゲンショウ</t>
    </rPh>
    <rPh sb="202" eb="204">
      <t>ビゾウ</t>
    </rPh>
    <rPh sb="211" eb="213">
      <t>キギョウ</t>
    </rPh>
    <rPh sb="213" eb="214">
      <t>サイ</t>
    </rPh>
    <rPh sb="214" eb="216">
      <t>ザンダカ</t>
    </rPh>
    <rPh sb="216" eb="217">
      <t>タイ</t>
    </rPh>
    <rPh sb="217" eb="219">
      <t>ジギョウ</t>
    </rPh>
    <rPh sb="219" eb="221">
      <t>キボ</t>
    </rPh>
    <rPh sb="221" eb="223">
      <t>ヒリツ</t>
    </rPh>
    <rPh sb="225" eb="227">
      <t>シセツ</t>
    </rPh>
    <rPh sb="228" eb="231">
      <t>カン</t>
    </rPh>
    <rPh sb="232" eb="234">
      <t>セイビ</t>
    </rPh>
    <rPh sb="237" eb="239">
      <t>シュウリョウ</t>
    </rPh>
    <rPh sb="245" eb="249">
      <t>ゲンショウ</t>
    </rPh>
    <rPh sb="254" eb="255">
      <t>タ</t>
    </rPh>
    <rPh sb="256" eb="258">
      <t>ドウヨウ</t>
    </rPh>
    <rPh sb="259" eb="263">
      <t>イッパンカイケイ</t>
    </rPh>
    <rPh sb="270" eb="271">
      <t>オオ</t>
    </rPh>
    <rPh sb="273" eb="275">
      <t>イゾン</t>
    </rPh>
    <rPh sb="280" eb="282">
      <t>コンゴ</t>
    </rPh>
    <rPh sb="284" eb="290">
      <t>シセツ</t>
    </rPh>
    <rPh sb="291" eb="293">
      <t>コウシン</t>
    </rPh>
    <rPh sb="293" eb="295">
      <t>ジキ</t>
    </rPh>
    <rPh sb="296" eb="297">
      <t>ハイ</t>
    </rPh>
    <rPh sb="299" eb="301">
      <t>ジョウタイ</t>
    </rPh>
    <rPh sb="302" eb="304">
      <t>アッカ</t>
    </rPh>
    <rPh sb="305" eb="307">
      <t>ヨソウ</t>
    </rPh>
    <rPh sb="313" eb="315">
      <t>シセツ</t>
    </rPh>
    <rPh sb="315" eb="318">
      <t>リヨウリツ</t>
    </rPh>
    <rPh sb="319" eb="321">
      <t>ビゲン</t>
    </rPh>
    <rPh sb="328" eb="330">
      <t>コンゴ</t>
    </rPh>
    <rPh sb="331" eb="336">
      <t>ジンコウ</t>
    </rPh>
    <rPh sb="338" eb="340">
      <t>テイカ</t>
    </rPh>
    <rPh sb="341" eb="343">
      <t>ヨソウ</t>
    </rPh>
    <rPh sb="350" eb="353">
      <t>リヨウリツ</t>
    </rPh>
    <rPh sb="354" eb="356">
      <t>サンテイ</t>
    </rPh>
    <rPh sb="363" eb="366">
      <t>セイテンジ</t>
    </rPh>
    <rPh sb="367" eb="369">
      <t>スイリョウ</t>
    </rPh>
    <rPh sb="370" eb="372">
      <t>キジュン</t>
    </rPh>
    <rPh sb="373" eb="375">
      <t>サンテイ</t>
    </rPh>
    <rPh sb="382" eb="385">
      <t>トヤ</t>
    </rPh>
    <rPh sb="387" eb="389">
      <t>ネンカン</t>
    </rPh>
    <rPh sb="389" eb="390">
      <t>アメ</t>
    </rPh>
    <rPh sb="390" eb="392">
      <t>ニッスウ</t>
    </rPh>
    <rPh sb="393" eb="395">
      <t>ゼンコク</t>
    </rPh>
    <rPh sb="395" eb="397">
      <t>ジョウイ</t>
    </rPh>
    <rPh sb="398" eb="399">
      <t>オオ</t>
    </rPh>
    <rPh sb="408" eb="410">
      <t>トウキ</t>
    </rPh>
    <rPh sb="411" eb="412">
      <t>オオ</t>
    </rPh>
    <rPh sb="414" eb="416">
      <t>コウセツ</t>
    </rPh>
    <rPh sb="424" eb="426">
      <t>ヘイキン</t>
    </rPh>
    <rPh sb="427" eb="428">
      <t>クラ</t>
    </rPh>
    <rPh sb="429" eb="430">
      <t>ヒク</t>
    </rPh>
    <rPh sb="433" eb="435">
      <t>ケイコウ</t>
    </rPh>
    <rPh sb="441" eb="445">
      <t>スイセン</t>
    </rPh>
    <rPh sb="450" eb="452">
      <t>ビゲン</t>
    </rPh>
    <rPh sb="459" eb="463">
      <t>ジンコウ</t>
    </rPh>
    <rPh sb="464" eb="467">
      <t>コウレイカ</t>
    </rPh>
    <rPh sb="468" eb="469">
      <t>オオ</t>
    </rPh>
    <rPh sb="471" eb="473">
      <t>エイキョウ</t>
    </rPh>
    <rPh sb="479" eb="481">
      <t>ケネン</t>
    </rPh>
    <phoneticPr fontId="16"/>
  </si>
  <si>
    <t>　人口減少や高齢化の影響と節水傾向により、一世帯当たりの使用水量が減少し、結果として使用料収入の減少傾向が現れている。
　施設の老朽化による修繕や機械更新も増加傾向にあり、将来的には管渠更新も必要となる。
　今後は加速的な人口減少が見込まれるため、安定的な経営を目指し、長期的な経営計画が必要となる。
　このため、令和２年度から公営企業会計に移行することにより、経営状況や財政状態を把握し、適正な料金水準への引き上げの検討等を行うなど、一般会計からの繰入金に依存する体質からの脱却を進める。
　経営戦略については、平成２９年３月に策定済みである。</t>
    <rPh sb="157" eb="159">
      <t>レイワ</t>
    </rPh>
    <rPh sb="160" eb="162">
      <t>ネンド</t>
    </rPh>
    <rPh sb="164" eb="170">
      <t>コウエイキギョウカイケイ</t>
    </rPh>
    <rPh sb="171" eb="173">
      <t>イコウ</t>
    </rPh>
    <rPh sb="181" eb="183">
      <t>ケイエイ</t>
    </rPh>
    <rPh sb="183" eb="185">
      <t>ジョウキョウ</t>
    </rPh>
    <rPh sb="186" eb="188">
      <t>ザイセイ</t>
    </rPh>
    <rPh sb="188" eb="190">
      <t>ジョウタイ</t>
    </rPh>
    <rPh sb="191" eb="193">
      <t>ハアク</t>
    </rPh>
    <rPh sb="209" eb="211">
      <t>ケントウ</t>
    </rPh>
    <rPh sb="211" eb="212">
      <t>ナド</t>
    </rPh>
    <rPh sb="213" eb="214">
      <t>オコナ</t>
    </rPh>
    <rPh sb="241" eb="242">
      <t>スス</t>
    </rPh>
    <rPh sb="247" eb="249">
      <t>ケイエイ</t>
    </rPh>
    <rPh sb="249" eb="251">
      <t>セン</t>
    </rPh>
    <rPh sb="257" eb="267">
      <t>ヘイセ</t>
    </rPh>
    <rPh sb="267" eb="268">
      <t>スミ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</si>
</sst>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3D-4960-9E8B-C31EE5A9238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003D-4960-9E8B-C31EE5A9238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61.01</c:v>
                </c:pt>
                <c:pt idx="1">
                  <c:v>55.27</c:v>
                </c:pt>
                <c:pt idx="2">
                  <c:v>54.17</c:v>
                </c:pt>
                <c:pt idx="3">
                  <c:v>56.37</c:v>
                </c:pt>
                <c:pt idx="4">
                  <c:v>55.03</c:v>
                </c:pt>
              </c:numCache>
            </c:numRef>
          </c:val>
          <c:extLst>
            <c:ext xmlns:c16="http://schemas.microsoft.com/office/drawing/2014/chart" uri="{C3380CC4-5D6E-409C-BE32-E72D297353CC}">
              <c16:uniqueId val="{00000000-4584-477B-826C-422A38DBD2C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4584-477B-826C-422A38DBD2C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87.41</c:v>
                </c:pt>
                <c:pt idx="1">
                  <c:v>91.48</c:v>
                </c:pt>
                <c:pt idx="2">
                  <c:v>87.55</c:v>
                </c:pt>
                <c:pt idx="3">
                  <c:v>88</c:v>
                </c:pt>
                <c:pt idx="4">
                  <c:v>87.63</c:v>
                </c:pt>
              </c:numCache>
            </c:numRef>
          </c:val>
          <c:extLst>
            <c:ext xmlns:c16="http://schemas.microsoft.com/office/drawing/2014/chart" uri="{C3380CC4-5D6E-409C-BE32-E72D297353CC}">
              <c16:uniqueId val="{00000000-BC7B-4066-95F4-F18644D5BAD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BC7B-4066-95F4-F18644D5BAD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57.28</c:v>
                </c:pt>
                <c:pt idx="1">
                  <c:v>58.04</c:v>
                </c:pt>
                <c:pt idx="2">
                  <c:v>98.64</c:v>
                </c:pt>
                <c:pt idx="3">
                  <c:v>98.65</c:v>
                </c:pt>
                <c:pt idx="4">
                  <c:v>97.51</c:v>
                </c:pt>
              </c:numCache>
            </c:numRef>
          </c:val>
          <c:extLst>
            <c:ext xmlns:c16="http://schemas.microsoft.com/office/drawing/2014/chart" uri="{C3380CC4-5D6E-409C-BE32-E72D297353CC}">
              <c16:uniqueId val="{00000000-1655-4C0B-8D96-53B444BEA10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55-4C0B-8D96-53B444BEA10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C4-40EA-9801-E5E30B1D574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C4-40EA-9801-E5E30B1D574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64-48E4-9D09-7AB44A46CA1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64-48E4-9D09-7AB44A46CA1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EB-40B8-9C48-281AFC71479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EB-40B8-9C48-281AFC71479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A1-4A92-BAA4-D4E00C615A8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A1-4A92-BAA4-D4E00C615A8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2210.8200000000002</c:v>
                </c:pt>
                <c:pt idx="1">
                  <c:v>2065.7399999999998</c:v>
                </c:pt>
                <c:pt idx="2">
                  <c:v>680.04</c:v>
                </c:pt>
                <c:pt idx="3">
                  <c:v>529.23</c:v>
                </c:pt>
                <c:pt idx="4">
                  <c:v>456.48</c:v>
                </c:pt>
              </c:numCache>
            </c:numRef>
          </c:val>
          <c:extLst>
            <c:ext xmlns:c16="http://schemas.microsoft.com/office/drawing/2014/chart" uri="{C3380CC4-5D6E-409C-BE32-E72D297353CC}">
              <c16:uniqueId val="{00000000-DEEE-4848-BBE6-678AF0BBB8E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DEEE-4848-BBE6-678AF0BBB8E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32.94</c:v>
                </c:pt>
                <c:pt idx="1">
                  <c:v>31.89</c:v>
                </c:pt>
                <c:pt idx="2">
                  <c:v>98</c:v>
                </c:pt>
                <c:pt idx="3">
                  <c:v>98.23</c:v>
                </c:pt>
                <c:pt idx="4">
                  <c:v>97.58</c:v>
                </c:pt>
              </c:numCache>
            </c:numRef>
          </c:val>
          <c:extLst>
            <c:ext xmlns:c16="http://schemas.microsoft.com/office/drawing/2014/chart" uri="{C3380CC4-5D6E-409C-BE32-E72D297353CC}">
              <c16:uniqueId val="{00000000-7ADC-42EF-A3AF-23A6376146E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7ADC-42EF-A3AF-23A6376146E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496.67</c:v>
                </c:pt>
                <c:pt idx="1">
                  <c:v>515.14</c:v>
                </c:pt>
                <c:pt idx="2">
                  <c:v>169.86</c:v>
                </c:pt>
                <c:pt idx="3">
                  <c:v>169.4</c:v>
                </c:pt>
                <c:pt idx="4">
                  <c:v>170.61</c:v>
                </c:pt>
              </c:numCache>
            </c:numRef>
          </c:val>
          <c:extLst>
            <c:ext xmlns:c16="http://schemas.microsoft.com/office/drawing/2014/chart" uri="{C3380CC4-5D6E-409C-BE32-E72D297353CC}">
              <c16:uniqueId val="{00000000-AB55-4652-817A-B1DBCC4B17C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AB55-4652-817A-B1DBCC4B17C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富山県　氷見市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74">
        <f>データ!S6</f>
        <v>47535</v>
      </c>
      <c r="AM8" s="74"/>
      <c r="AN8" s="74"/>
      <c r="AO8" s="74"/>
      <c r="AP8" s="74"/>
      <c r="AQ8" s="74"/>
      <c r="AR8" s="74"/>
      <c r="AS8" s="74"/>
      <c r="AT8" s="73">
        <f>データ!T6</f>
        <v>230.56</v>
      </c>
      <c r="AU8" s="73"/>
      <c r="AV8" s="73"/>
      <c r="AW8" s="73"/>
      <c r="AX8" s="73"/>
      <c r="AY8" s="73"/>
      <c r="AZ8" s="73"/>
      <c r="BA8" s="73"/>
      <c r="BB8" s="73">
        <f>データ!U6</f>
        <v>206.17</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19.190000000000001</v>
      </c>
      <c r="Q10" s="73"/>
      <c r="R10" s="73"/>
      <c r="S10" s="73"/>
      <c r="T10" s="73"/>
      <c r="U10" s="73"/>
      <c r="V10" s="73"/>
      <c r="W10" s="73">
        <f>データ!Q6</f>
        <v>87.66</v>
      </c>
      <c r="X10" s="73"/>
      <c r="Y10" s="73"/>
      <c r="Z10" s="73"/>
      <c r="AA10" s="73"/>
      <c r="AB10" s="73"/>
      <c r="AC10" s="73"/>
      <c r="AD10" s="74">
        <f>データ!R6</f>
        <v>3127</v>
      </c>
      <c r="AE10" s="74"/>
      <c r="AF10" s="74"/>
      <c r="AG10" s="74"/>
      <c r="AH10" s="74"/>
      <c r="AI10" s="74"/>
      <c r="AJ10" s="74"/>
      <c r="AK10" s="2"/>
      <c r="AL10" s="74">
        <f>データ!V6</f>
        <v>9059</v>
      </c>
      <c r="AM10" s="74"/>
      <c r="AN10" s="74"/>
      <c r="AO10" s="74"/>
      <c r="AP10" s="74"/>
      <c r="AQ10" s="74"/>
      <c r="AR10" s="74"/>
      <c r="AS10" s="74"/>
      <c r="AT10" s="73">
        <f>データ!W6</f>
        <v>3.24</v>
      </c>
      <c r="AU10" s="73"/>
      <c r="AV10" s="73"/>
      <c r="AW10" s="73"/>
      <c r="AX10" s="73"/>
      <c r="AY10" s="73"/>
      <c r="AZ10" s="73"/>
      <c r="BA10" s="73"/>
      <c r="BB10" s="73">
        <f>データ!X6</f>
        <v>2795.99</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PrJ5+s0VU8c5QyrcSEdU41sA2F1uk85olpcJvWaS69fo4Nd1RAcXdljcyNnMYWsHPonqToPT5YZJ9GMTqKw0xg==" saltValue="2qQq8PF6UwavaBofM7UVo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162051</v>
      </c>
      <c r="D6" s="33">
        <f t="shared" si="3"/>
        <v>47</v>
      </c>
      <c r="E6" s="33">
        <f t="shared" si="3"/>
        <v>17</v>
      </c>
      <c r="F6" s="33">
        <f t="shared" si="3"/>
        <v>5</v>
      </c>
      <c r="G6" s="33">
        <f t="shared" si="3"/>
        <v>0</v>
      </c>
      <c r="H6" s="33" t="str">
        <f t="shared" si="3"/>
        <v>富山県　氷見市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19.190000000000001</v>
      </c>
      <c r="Q6" s="34">
        <f t="shared" si="3"/>
        <v>87.66</v>
      </c>
      <c r="R6" s="34">
        <f t="shared" si="3"/>
        <v>3127</v>
      </c>
      <c r="S6" s="34">
        <f t="shared" si="3"/>
        <v>47535</v>
      </c>
      <c r="T6" s="34">
        <f t="shared" si="3"/>
        <v>230.56</v>
      </c>
      <c r="U6" s="34">
        <f t="shared" si="3"/>
        <v>206.17</v>
      </c>
      <c r="V6" s="34">
        <f t="shared" si="3"/>
        <v>9059</v>
      </c>
      <c r="W6" s="34">
        <f t="shared" si="3"/>
        <v>3.24</v>
      </c>
      <c r="X6" s="34">
        <f t="shared" si="3"/>
        <v>2795.99</v>
      </c>
      <c r="Y6" s="35">
        <f>IF(Y7="",NA(),Y7)</f>
        <v>57.28</v>
      </c>
      <c r="Z6" s="35">
        <f t="shared" ref="Z6:AH6" si="4">IF(Z7="",NA(),Z7)</f>
        <v>58.04</v>
      </c>
      <c r="AA6" s="35">
        <f t="shared" si="4"/>
        <v>98.64</v>
      </c>
      <c r="AB6" s="35">
        <f t="shared" si="4"/>
        <v>98.65</v>
      </c>
      <c r="AC6" s="35">
        <f t="shared" si="4"/>
        <v>97.51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2210.8200000000002</v>
      </c>
      <c r="BG6" s="35">
        <f t="shared" ref="BG6:BO6" si="7">IF(BG7="",NA(),BG7)</f>
        <v>2065.7399999999998</v>
      </c>
      <c r="BH6" s="35">
        <f t="shared" si="7"/>
        <v>680.04</v>
      </c>
      <c r="BI6" s="35">
        <f t="shared" si="7"/>
        <v>529.23</v>
      </c>
      <c r="BJ6" s="35">
        <f t="shared" si="7"/>
        <v>456.48</v>
      </c>
      <c r="BK6" s="35">
        <f t="shared" si="7"/>
        <v>1044.8</v>
      </c>
      <c r="BL6" s="35">
        <f t="shared" si="7"/>
        <v>1081.8</v>
      </c>
      <c r="BM6" s="35">
        <f t="shared" si="7"/>
        <v>974.93</v>
      </c>
      <c r="BN6" s="35">
        <f t="shared" si="7"/>
        <v>855.8</v>
      </c>
      <c r="BO6" s="35">
        <f t="shared" si="7"/>
        <v>789.46</v>
      </c>
      <c r="BP6" s="34" t="str">
        <f>IF(BP7="","",IF(BP7="-","【-】","【"&amp;SUBSTITUTE(TEXT(BP7,"#,##0.00"),"-","△")&amp;"】"))</f>
        <v>【747.76】</v>
      </c>
      <c r="BQ6" s="35">
        <f>IF(BQ7="",NA(),BQ7)</f>
        <v>32.94</v>
      </c>
      <c r="BR6" s="35">
        <f t="shared" ref="BR6:BZ6" si="8">IF(BR7="",NA(),BR7)</f>
        <v>31.89</v>
      </c>
      <c r="BS6" s="35">
        <f t="shared" si="8"/>
        <v>98</v>
      </c>
      <c r="BT6" s="35">
        <f t="shared" si="8"/>
        <v>98.23</v>
      </c>
      <c r="BU6" s="35">
        <f t="shared" si="8"/>
        <v>97.58</v>
      </c>
      <c r="BV6" s="35">
        <f t="shared" si="8"/>
        <v>50.82</v>
      </c>
      <c r="BW6" s="35">
        <f t="shared" si="8"/>
        <v>52.19</v>
      </c>
      <c r="BX6" s="35">
        <f t="shared" si="8"/>
        <v>55.32</v>
      </c>
      <c r="BY6" s="35">
        <f t="shared" si="8"/>
        <v>59.8</v>
      </c>
      <c r="BZ6" s="35">
        <f t="shared" si="8"/>
        <v>57.77</v>
      </c>
      <c r="CA6" s="34" t="str">
        <f>IF(CA7="","",IF(CA7="-","【-】","【"&amp;SUBSTITUTE(TEXT(CA7,"#,##0.00"),"-","△")&amp;"】"))</f>
        <v>【59.51】</v>
      </c>
      <c r="CB6" s="35">
        <f>IF(CB7="",NA(),CB7)</f>
        <v>496.67</v>
      </c>
      <c r="CC6" s="35">
        <f t="shared" ref="CC6:CK6" si="9">IF(CC7="",NA(),CC7)</f>
        <v>515.14</v>
      </c>
      <c r="CD6" s="35">
        <f t="shared" si="9"/>
        <v>169.86</v>
      </c>
      <c r="CE6" s="35">
        <f t="shared" si="9"/>
        <v>169.4</v>
      </c>
      <c r="CF6" s="35">
        <f t="shared" si="9"/>
        <v>170.61</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61.01</v>
      </c>
      <c r="CN6" s="35">
        <f t="shared" ref="CN6:CV6" si="10">IF(CN7="",NA(),CN7)</f>
        <v>55.27</v>
      </c>
      <c r="CO6" s="35">
        <f t="shared" si="10"/>
        <v>54.17</v>
      </c>
      <c r="CP6" s="35">
        <f t="shared" si="10"/>
        <v>56.37</v>
      </c>
      <c r="CQ6" s="35">
        <f t="shared" si="10"/>
        <v>55.03</v>
      </c>
      <c r="CR6" s="35">
        <f t="shared" si="10"/>
        <v>53.24</v>
      </c>
      <c r="CS6" s="35">
        <f t="shared" si="10"/>
        <v>52.31</v>
      </c>
      <c r="CT6" s="35">
        <f t="shared" si="10"/>
        <v>60.65</v>
      </c>
      <c r="CU6" s="35">
        <f t="shared" si="10"/>
        <v>51.75</v>
      </c>
      <c r="CV6" s="35">
        <f t="shared" si="10"/>
        <v>50.68</v>
      </c>
      <c r="CW6" s="34" t="str">
        <f>IF(CW7="","",IF(CW7="-","【-】","【"&amp;SUBSTITUTE(TEXT(CW7,"#,##0.00"),"-","△")&amp;"】"))</f>
        <v>【52.23】</v>
      </c>
      <c r="CX6" s="35">
        <f>IF(CX7="",NA(),CX7)</f>
        <v>87.41</v>
      </c>
      <c r="CY6" s="35">
        <f t="shared" ref="CY6:DG6" si="11">IF(CY7="",NA(),CY7)</f>
        <v>91.48</v>
      </c>
      <c r="CZ6" s="35">
        <f t="shared" si="11"/>
        <v>87.55</v>
      </c>
      <c r="DA6" s="35">
        <f t="shared" si="11"/>
        <v>88</v>
      </c>
      <c r="DB6" s="35">
        <f t="shared" si="11"/>
        <v>87.63</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162051</v>
      </c>
      <c r="D7" s="37">
        <v>47</v>
      </c>
      <c r="E7" s="37">
        <v>17</v>
      </c>
      <c r="F7" s="37">
        <v>5</v>
      </c>
      <c r="G7" s="37">
        <v>0</v>
      </c>
      <c r="H7" s="37" t="s">
        <v>98</v>
      </c>
      <c r="I7" s="37" t="s">
        <v>99</v>
      </c>
      <c r="J7" s="37" t="s">
        <v>100</v>
      </c>
      <c r="K7" s="37" t="s">
        <v>101</v>
      </c>
      <c r="L7" s="37" t="s">
        <v>102</v>
      </c>
      <c r="M7" s="37" t="s">
        <v>103</v>
      </c>
      <c r="N7" s="38" t="s">
        <v>104</v>
      </c>
      <c r="O7" s="38" t="s">
        <v>105</v>
      </c>
      <c r="P7" s="38">
        <v>19.190000000000001</v>
      </c>
      <c r="Q7" s="38">
        <v>87.66</v>
      </c>
      <c r="R7" s="38">
        <v>3127</v>
      </c>
      <c r="S7" s="38">
        <v>47535</v>
      </c>
      <c r="T7" s="38">
        <v>230.56</v>
      </c>
      <c r="U7" s="38">
        <v>206.17</v>
      </c>
      <c r="V7" s="38">
        <v>9059</v>
      </c>
      <c r="W7" s="38">
        <v>3.24</v>
      </c>
      <c r="X7" s="38">
        <v>2795.99</v>
      </c>
      <c r="Y7" s="38">
        <v>57.28</v>
      </c>
      <c r="Z7" s="38">
        <v>58.04</v>
      </c>
      <c r="AA7" s="38">
        <v>98.64</v>
      </c>
      <c r="AB7" s="38">
        <v>98.65</v>
      </c>
      <c r="AC7" s="38">
        <v>97.51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2210.8200000000002</v>
      </c>
      <c r="BG7" s="38">
        <v>2065.7399999999998</v>
      </c>
      <c r="BH7" s="38">
        <v>680.04</v>
      </c>
      <c r="BI7" s="38">
        <v>529.23</v>
      </c>
      <c r="BJ7" s="38">
        <v>456.48</v>
      </c>
      <c r="BK7" s="38">
        <v>1044.8</v>
      </c>
      <c r="BL7" s="38">
        <v>1081.8</v>
      </c>
      <c r="BM7" s="38">
        <v>974.93</v>
      </c>
      <c r="BN7" s="38">
        <v>855.8</v>
      </c>
      <c r="BO7" s="38">
        <v>789.46</v>
      </c>
      <c r="BP7" s="38">
        <v>747.76</v>
      </c>
      <c r="BQ7" s="38">
        <v>32.94</v>
      </c>
      <c r="BR7" s="38">
        <v>31.89</v>
      </c>
      <c r="BS7" s="38">
        <v>98</v>
      </c>
      <c r="BT7" s="38">
        <v>98.23</v>
      </c>
      <c r="BU7" s="38">
        <v>97.58</v>
      </c>
      <c r="BV7" s="38">
        <v>50.82</v>
      </c>
      <c r="BW7" s="38">
        <v>52.19</v>
      </c>
      <c r="BX7" s="38">
        <v>55.32</v>
      </c>
      <c r="BY7" s="38">
        <v>59.8</v>
      </c>
      <c r="BZ7" s="38">
        <v>57.77</v>
      </c>
      <c r="CA7" s="38">
        <v>59.51</v>
      </c>
      <c r="CB7" s="38">
        <v>496.67</v>
      </c>
      <c r="CC7" s="38">
        <v>515.14</v>
      </c>
      <c r="CD7" s="38">
        <v>169.86</v>
      </c>
      <c r="CE7" s="38">
        <v>169.4</v>
      </c>
      <c r="CF7" s="38">
        <v>170.61</v>
      </c>
      <c r="CG7" s="38">
        <v>300.52</v>
      </c>
      <c r="CH7" s="38">
        <v>296.14</v>
      </c>
      <c r="CI7" s="38">
        <v>283.17</v>
      </c>
      <c r="CJ7" s="38">
        <v>263.76</v>
      </c>
      <c r="CK7" s="38">
        <v>274.35000000000002</v>
      </c>
      <c r="CL7" s="38">
        <v>261.45999999999998</v>
      </c>
      <c r="CM7" s="38">
        <v>61.01</v>
      </c>
      <c r="CN7" s="38">
        <v>55.27</v>
      </c>
      <c r="CO7" s="38">
        <v>54.17</v>
      </c>
      <c r="CP7" s="38">
        <v>56.37</v>
      </c>
      <c r="CQ7" s="38">
        <v>55.03</v>
      </c>
      <c r="CR7" s="38">
        <v>53.24</v>
      </c>
      <c r="CS7" s="38">
        <v>52.31</v>
      </c>
      <c r="CT7" s="38">
        <v>60.65</v>
      </c>
      <c r="CU7" s="38">
        <v>51.75</v>
      </c>
      <c r="CV7" s="38">
        <v>50.68</v>
      </c>
      <c r="CW7" s="38">
        <v>52.23</v>
      </c>
      <c r="CX7" s="38">
        <v>87.41</v>
      </c>
      <c r="CY7" s="38">
        <v>91.48</v>
      </c>
      <c r="CZ7" s="38">
        <v>87.55</v>
      </c>
      <c r="DA7" s="38">
        <v>88</v>
      </c>
      <c r="DB7" s="38">
        <v>87.63</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cp:lastModifiedBy>
  <cp:lastPrinted>2020-01-29T05:42:12Z</cp:lastPrinted>
  <dcterms:created xsi:type="dcterms:W3CDTF">2019-12-05T05:18:59Z</dcterms:created>
  <dcterms:modified xsi:type="dcterms:W3CDTF">2020-01-29T05:44:46Z</dcterms:modified>
  <cp:category/>
</cp:coreProperties>
</file>