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61998\Desktop\経営比較分析表\"/>
    </mc:Choice>
  </mc:AlternateContent>
  <workbookProtection workbookAlgorithmName="SHA-512" workbookHashValue="SQ2+/zmh+i1FMAGXwcATtP+6D5x4LftCHYyr/uWFDRmgVGDvrIOqb/xNTEqy1Q1D2jh4E6hn+cCaSSBkAHIIeQ==" workbookSaltValue="evTWCtTnHUR7vTxWKX/F+w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<sst xmlns="http://schemas.openxmlformats.org/spreadsheetml/2006/main" count="233" uniqueCount="113">
  <si>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</si>
  <si>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</si>
  <si>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</si>
  <si>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</si>
  <si>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</si>
  <si>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</si>
  <si>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</si>
  <si>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</si>
  <si>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</si>
  <si>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</si>
  <si>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</si>
  <si>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</si>
  <si>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</si>
  <si>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</si>
  <si>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</si>
  <si>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</si>
  <si>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</si>
  <si>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</si>
  <si>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</si>
  <si>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</si>
  <si>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</si>
  <si>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</si>
  <si>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</si>
  <si>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</si>
  <si>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</si>
  <si>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</si>
  <si>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</si>
  <si>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</si>
  <si>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</si>
  <si>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</si>
  <si>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</si>
  <si>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</si>
  <si>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</si>
  <si>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</si>
  <si>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</si>
  <si>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</si>
  <si>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</si>
  <si>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</si>
  <si>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</si>
  <si>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</si>
  <si>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</si>
  <si>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</si>
  <si>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</si>
  <si>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</si>
  <si>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</si>
  <si>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</si>
  <si>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</si>
  <si>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</si>
  <si>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</si>
  <si>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</si>
  <si>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</si>
  <si>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</si>
  <si>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</si>
  <si>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</si>
  <si>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</si>
  <si>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</si>
  <si>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</si>
  <si>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</si>
  <si>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</si>
  <si>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</si>
  <si>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</si>
  <si>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</si>
  <si>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</si>
  <si>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</si>
  <si>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</si>
  <si>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</si>
  <si>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</si>
  <si>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</si>
  <si>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</si>
  <si>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</si>
  <si>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</si>
  <si>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</si>
  <si>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</si>
  <si>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</si>
  <si>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</si>
  <si>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</si>
  <si>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</si>
  <si>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</si>
  <si>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</si>
  <si>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</si>
  <si>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</si>
  <si>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</si>
  <si>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</si>
  <si>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</si>
  <si>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</si>
  <si>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</si>
  <si>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</si>
  <si>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</si>
  <si>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</si>
  <si>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</si>
  <si>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</si>
  <si>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</si>
  <si>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</si>
  <si>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</si>
  <si>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</si>
  <si>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</si>
  <si>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</si>
  <si>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氷見市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</si>
  <si>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</si>
  <si>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</si>
  <si>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</si>
  <si>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</si>
  <si>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</si>
  <si>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</si>
  <si>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</si>
  <si>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</si>
  <si>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</si>
  <si>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</si>
  <si>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</si>
  <si>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</si>
  <si>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平成９年に供用開始し、管渠は耐用年数が５０年であるため、現在のところ老朽菅更新は行っていない。
　今後は、管きょの調査や更新計画の策定が必要となる。</t>
    <rPh sb="54" eb="57">
      <t>カン</t>
    </rPh>
    <rPh sb="58" eb="60">
      <t>チョウサ</t>
    </rPh>
    <phoneticPr fontId="4"/>
  </si>
  <si>
    <t>　収益的収支比率は横ばい、経費回収率は、使用料収入の減少により微減となった。一般会計からの繰入金に依存する傾向は、改善されていない。
　汚水処理原価は、汚水処理費用が減少したものの、有収水量の減少の影響で微増となった。
　企業債残高対事業規模比率は、施設・管きょの整備がほぼ終了しているため減少傾向にあるが、他と同様に一般会計からの繰入金に大きく依存している。今後は、施設や管きょの更新時期に入り、状態の悪化が予想される。
　水洗化率については増となっているが、人口減少や高齢化に大きく影響されるものと懸念される。</t>
    <rPh sb="1" eb="4">
      <t>シュウエキテキ</t>
    </rPh>
    <rPh sb="4" eb="6">
      <t>シュウシ</t>
    </rPh>
    <rPh sb="6" eb="8">
      <t>ヒリツ</t>
    </rPh>
    <rPh sb="9" eb="10">
      <t>ヨコ</t>
    </rPh>
    <rPh sb="13" eb="15">
      <t>ケイヒ</t>
    </rPh>
    <rPh sb="15" eb="17">
      <t>カイシュウ</t>
    </rPh>
    <rPh sb="17" eb="18">
      <t>リツ</t>
    </rPh>
    <rPh sb="20" eb="25">
      <t>シヨウリョウ</t>
    </rPh>
    <rPh sb="26" eb="28">
      <t>ゲンショウ</t>
    </rPh>
    <rPh sb="31" eb="33">
      <t>ビゲン</t>
    </rPh>
    <rPh sb="38" eb="42">
      <t>イッパン</t>
    </rPh>
    <rPh sb="45" eb="48">
      <t>クリイレ</t>
    </rPh>
    <rPh sb="49" eb="51">
      <t>イゾン</t>
    </rPh>
    <rPh sb="53" eb="55">
      <t>ケイコウ</t>
    </rPh>
    <rPh sb="57" eb="59">
      <t>カイゼン</t>
    </rPh>
    <rPh sb="68" eb="72">
      <t>オスイ</t>
    </rPh>
    <rPh sb="72" eb="74">
      <t>ゲンカ</t>
    </rPh>
    <rPh sb="76" eb="78">
      <t>オスイ</t>
    </rPh>
    <rPh sb="78" eb="80">
      <t>ショリ</t>
    </rPh>
    <rPh sb="80" eb="82">
      <t>ヒヨウ</t>
    </rPh>
    <rPh sb="83" eb="85">
      <t>ゲンショウ</t>
    </rPh>
    <rPh sb="102" eb="104">
      <t>ビゾウ</t>
    </rPh>
    <rPh sb="111" eb="113">
      <t>キギョウ</t>
    </rPh>
    <rPh sb="113" eb="114">
      <t>サイ</t>
    </rPh>
    <rPh sb="114" eb="116">
      <t>ザンダカ</t>
    </rPh>
    <rPh sb="116" eb="117">
      <t>タイ</t>
    </rPh>
    <rPh sb="117" eb="119">
      <t>ジギョウ</t>
    </rPh>
    <rPh sb="119" eb="121">
      <t>キボ</t>
    </rPh>
    <rPh sb="121" eb="123">
      <t>ヒリツ</t>
    </rPh>
    <rPh sb="125" eb="127">
      <t>シセツ</t>
    </rPh>
    <rPh sb="128" eb="131">
      <t>カン</t>
    </rPh>
    <rPh sb="132" eb="134">
      <t>セイビ</t>
    </rPh>
    <rPh sb="137" eb="139">
      <t>シュウリョウ</t>
    </rPh>
    <rPh sb="145" eb="149">
      <t>ゲンショウ</t>
    </rPh>
    <rPh sb="154" eb="155">
      <t>タ</t>
    </rPh>
    <rPh sb="156" eb="158">
      <t>ドウヨウ</t>
    </rPh>
    <rPh sb="159" eb="163">
      <t>イッパンカイケイ</t>
    </rPh>
    <rPh sb="170" eb="171">
      <t>オオ</t>
    </rPh>
    <rPh sb="173" eb="175">
      <t>イゾン</t>
    </rPh>
    <rPh sb="180" eb="182">
      <t>コンゴ</t>
    </rPh>
    <rPh sb="184" eb="190">
      <t>シセツ</t>
    </rPh>
    <rPh sb="191" eb="193">
      <t>コウシン</t>
    </rPh>
    <rPh sb="193" eb="195">
      <t>ジキ</t>
    </rPh>
    <rPh sb="196" eb="197">
      <t>ハイ</t>
    </rPh>
    <rPh sb="199" eb="201">
      <t>ジョウタイ</t>
    </rPh>
    <rPh sb="202" eb="204">
      <t>アッカ</t>
    </rPh>
    <rPh sb="205" eb="207">
      <t>ヨソウ</t>
    </rPh>
    <rPh sb="213" eb="217">
      <t>スイセン</t>
    </rPh>
    <rPh sb="231" eb="235">
      <t>ジンコウ</t>
    </rPh>
    <rPh sb="236" eb="239">
      <t>コウレイカ</t>
    </rPh>
    <rPh sb="240" eb="241">
      <t>オオ</t>
    </rPh>
    <rPh sb="243" eb="245">
      <t>エイキョウ</t>
    </rPh>
    <rPh sb="251" eb="253">
      <t>ケネン</t>
    </rPh>
    <phoneticPr fontId="16"/>
  </si>
  <si>
    <t>　人口減少や高齢化の影響と節水傾向により、一世帯当たりの使用水量が減少し、結果として使用料収入の減少傾向が現れている。
　施設の老朽化による修繕や機械更新も増加傾向にあり、将来的には管渠更新も必要となる。
　今後は加速的な人口減少が見込まれるため、安定的な経営を目指し、長期的な経営計画が必要となる。
　このため、令和２年度から公営企業会計に移行することにより、経営状況や財政状態を把握し、適正な料金水準への引き上げの検討等を行うなど、一般会計からの繰入金に依存する体質からの脱却を進める。
　経営戦略については、平成２９年３月に策定済みである。</t>
    <rPh sb="157" eb="159">
      <t>レイワ</t>
    </rPh>
    <rPh sb="160" eb="162">
      <t>ネンド</t>
    </rPh>
    <rPh sb="164" eb="170">
      <t>コウエイキギョウカイケイ</t>
    </rPh>
    <rPh sb="171" eb="173">
      <t>イコウ</t>
    </rPh>
    <rPh sb="181" eb="183">
      <t>ケイエイ</t>
    </rPh>
    <rPh sb="183" eb="185">
      <t>ジョウキョウ</t>
    </rPh>
    <rPh sb="186" eb="188">
      <t>ザイセイ</t>
    </rPh>
    <rPh sb="188" eb="190">
      <t>ジョウタイ</t>
    </rPh>
    <rPh sb="191" eb="193">
      <t>ハアク</t>
    </rPh>
    <rPh sb="209" eb="211">
      <t>ケントウ</t>
    </rPh>
    <rPh sb="211" eb="212">
      <t>ナド</t>
    </rPh>
    <rPh sb="213" eb="214">
      <t>オコナ</t>
    </rPh>
    <rPh sb="241" eb="242">
      <t>スス</t>
    </rPh>
    <rPh sb="247" eb="249">
      <t>ケイエイ</t>
    </rPh>
    <rPh sb="249" eb="251">
      <t>セン</t>
    </rPh>
    <rPh sb="257" eb="267">
      <t>ヘイセ</t>
    </rPh>
    <rPh sb="267" eb="268">
      <t>スミ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</si>
</sst>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6-48EB-9590-4C13F84C5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0.18</c:v>
                </c:pt>
                <c:pt idx="2">
                  <c:v>0.01</c:v>
                </c:pt>
                <c:pt idx="3">
                  <c:v>0.09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6-48EB-9590-4C13F84C5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A5-4EBA-9F9B-671B8B3C9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39.68</c:v>
                </c:pt>
                <c:pt idx="1">
                  <c:v>35.64</c:v>
                </c:pt>
                <c:pt idx="2">
                  <c:v>33.729999999999997</c:v>
                </c:pt>
                <c:pt idx="3">
                  <c:v>33.21</c:v>
                </c:pt>
                <c:pt idx="4">
                  <c:v>32.229999999999997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A5-4EBA-9F9B-671B8B3C9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87.38</c:v>
                </c:pt>
                <c:pt idx="2">
                  <c:v>87.83</c:v>
                </c:pt>
                <c:pt idx="3">
                  <c:v>87.89</c:v>
                </c:pt>
                <c:pt idx="4">
                  <c:v>89.15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2-4366-8C81-3AAF4656A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83.95</c:v>
                </c:pt>
                <c:pt idx="1">
                  <c:v>82.92</c:v>
                </c:pt>
                <c:pt idx="2">
                  <c:v>79.989999999999995</c:v>
                </c:pt>
                <c:pt idx="3">
                  <c:v>79.98</c:v>
                </c:pt>
                <c:pt idx="4">
                  <c:v>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92-4366-8C81-3AAF4656A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70.44</c:v>
                </c:pt>
                <c:pt idx="1">
                  <c:v>67.739999999999995</c:v>
                </c:pt>
                <c:pt idx="2">
                  <c:v>98.95</c:v>
                </c:pt>
                <c:pt idx="3">
                  <c:v>98.9</c:v>
                </c:pt>
                <c:pt idx="4">
                  <c:v>98.96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B-42C8-8BFC-FFEAAD1A1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5B-42C8-8BFC-FFEAAD1A1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8-4F69-B4EE-958F82303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8-4F69-B4EE-958F82303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8-4714-ADF0-CE68BDC5B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8-4714-ADF0-CE68BDC5B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0-4C5E-9A49-8E9110B88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0-4C5E-9A49-8E9110B88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4-4486-BF87-8A7BDDF2B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4-4486-BF87-8A7BDDF2B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1328.5</c:v>
                </c:pt>
                <c:pt idx="1">
                  <c:v>1256.47</c:v>
                </c:pt>
                <c:pt idx="2">
                  <c:v>540.79999999999995</c:v>
                </c:pt>
                <c:pt idx="3">
                  <c:v>425.4</c:v>
                </c:pt>
                <c:pt idx="4">
                  <c:v>372.45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0-4FD8-8417-393F305CE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830.5</c:v>
                </c:pt>
                <c:pt idx="1">
                  <c:v>1029.24</c:v>
                </c:pt>
                <c:pt idx="2">
                  <c:v>1063.93</c:v>
                </c:pt>
                <c:pt idx="3">
                  <c:v>1060.8599999999999</c:v>
                </c:pt>
                <c:pt idx="4">
                  <c:v>1006.65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0-4FD8-8417-393F305CE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62.75</c:v>
                </c:pt>
                <c:pt idx="1">
                  <c:v>60.08</c:v>
                </c:pt>
                <c:pt idx="2">
                  <c:v>98.01</c:v>
                </c:pt>
                <c:pt idx="3">
                  <c:v>98.4</c:v>
                </c:pt>
                <c:pt idx="4">
                  <c:v>97.67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7-4808-A823-14A9C898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43.66</c:v>
                </c:pt>
                <c:pt idx="1">
                  <c:v>43.13</c:v>
                </c:pt>
                <c:pt idx="2">
                  <c:v>46.26</c:v>
                </c:pt>
                <c:pt idx="3">
                  <c:v>45.81</c:v>
                </c:pt>
                <c:pt idx="4">
                  <c:v>43.43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7-4808-A823-14A9C898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262.85000000000002</c:v>
                </c:pt>
                <c:pt idx="1">
                  <c:v>275.68</c:v>
                </c:pt>
                <c:pt idx="2">
                  <c:v>169.62</c:v>
                </c:pt>
                <c:pt idx="3">
                  <c:v>168.64</c:v>
                </c:pt>
                <c:pt idx="4">
                  <c:v>170.85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9-4FF7-8383-2A46425F3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382.09</c:v>
                </c:pt>
                <c:pt idx="1">
                  <c:v>392.03</c:v>
                </c:pt>
                <c:pt idx="2">
                  <c:v>376.4</c:v>
                </c:pt>
                <c:pt idx="3">
                  <c:v>383.92</c:v>
                </c:pt>
                <c:pt idx="4">
                  <c:v>400.44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9-4FF7-8383-2A46425F3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【973.20】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6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富山県　氷見市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0" t="s">
        <v>1</v>
      </c>
      <c r="C7" s="70"/>
      <c r="D7" s="70"/>
      <c r="E7" s="70"/>
      <c r="F7" s="70"/>
      <c r="G7" s="70"/>
      <c r="H7" s="70"/>
      <c r="I7" s="70" t="s">
        <v>2</v>
      </c>
      <c r="J7" s="70"/>
      <c r="K7" s="70"/>
      <c r="L7" s="70"/>
      <c r="M7" s="70"/>
      <c r="N7" s="70"/>
      <c r="O7" s="70"/>
      <c r="P7" s="70" t="s">
        <v>3</v>
      </c>
      <c r="Q7" s="70"/>
      <c r="R7" s="70"/>
      <c r="S7" s="70"/>
      <c r="T7" s="70"/>
      <c r="U7" s="70"/>
      <c r="V7" s="70"/>
      <c r="W7" s="70" t="s">
        <v>4</v>
      </c>
      <c r="X7" s="70"/>
      <c r="Y7" s="70"/>
      <c r="Z7" s="70"/>
      <c r="AA7" s="70"/>
      <c r="AB7" s="70"/>
      <c r="AC7" s="70"/>
      <c r="AD7" s="70" t="s">
        <v>5</v>
      </c>
      <c r="AE7" s="70"/>
      <c r="AF7" s="70"/>
      <c r="AG7" s="70"/>
      <c r="AH7" s="70"/>
      <c r="AI7" s="70"/>
      <c r="AJ7" s="70"/>
      <c r="AK7" s="3"/>
      <c r="AL7" s="70" t="s">
        <v>6</v>
      </c>
      <c r="AM7" s="70"/>
      <c r="AN7" s="70"/>
      <c r="AO7" s="70"/>
      <c r="AP7" s="70"/>
      <c r="AQ7" s="70"/>
      <c r="AR7" s="70"/>
      <c r="AS7" s="70"/>
      <c r="AT7" s="70" t="s">
        <v>7</v>
      </c>
      <c r="AU7" s="70"/>
      <c r="AV7" s="70"/>
      <c r="AW7" s="70"/>
      <c r="AX7" s="70"/>
      <c r="AY7" s="70"/>
      <c r="AZ7" s="70"/>
      <c r="BA7" s="70"/>
      <c r="BB7" s="70" t="s">
        <v>8</v>
      </c>
      <c r="BC7" s="70"/>
      <c r="BD7" s="70"/>
      <c r="BE7" s="70"/>
      <c r="BF7" s="70"/>
      <c r="BG7" s="70"/>
      <c r="BH7" s="70"/>
      <c r="BI7" s="70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7" t="str">
        <f>データ!I6</f>
        <v>法非適用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漁業集落排水</v>
      </c>
      <c r="Q8" s="77"/>
      <c r="R8" s="77"/>
      <c r="S8" s="77"/>
      <c r="T8" s="77"/>
      <c r="U8" s="77"/>
      <c r="V8" s="77"/>
      <c r="W8" s="77" t="str">
        <f>データ!L6</f>
        <v>H2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4">
        <f>データ!S6</f>
        <v>47535</v>
      </c>
      <c r="AM8" s="74"/>
      <c r="AN8" s="74"/>
      <c r="AO8" s="74"/>
      <c r="AP8" s="74"/>
      <c r="AQ8" s="74"/>
      <c r="AR8" s="74"/>
      <c r="AS8" s="74"/>
      <c r="AT8" s="73">
        <f>データ!T6</f>
        <v>230.56</v>
      </c>
      <c r="AU8" s="73"/>
      <c r="AV8" s="73"/>
      <c r="AW8" s="73"/>
      <c r="AX8" s="73"/>
      <c r="AY8" s="73"/>
      <c r="AZ8" s="73"/>
      <c r="BA8" s="73"/>
      <c r="BB8" s="73">
        <f>データ!U6</f>
        <v>206.17</v>
      </c>
      <c r="BC8" s="73"/>
      <c r="BD8" s="73"/>
      <c r="BE8" s="73"/>
      <c r="BF8" s="73"/>
      <c r="BG8" s="73"/>
      <c r="BH8" s="73"/>
      <c r="BI8" s="73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0" t="s">
        <v>12</v>
      </c>
      <c r="C9" s="70"/>
      <c r="D9" s="70"/>
      <c r="E9" s="70"/>
      <c r="F9" s="70"/>
      <c r="G9" s="70"/>
      <c r="H9" s="70"/>
      <c r="I9" s="70" t="s">
        <v>13</v>
      </c>
      <c r="J9" s="70"/>
      <c r="K9" s="70"/>
      <c r="L9" s="70"/>
      <c r="M9" s="70"/>
      <c r="N9" s="70"/>
      <c r="O9" s="70"/>
      <c r="P9" s="70" t="s">
        <v>14</v>
      </c>
      <c r="Q9" s="70"/>
      <c r="R9" s="70"/>
      <c r="S9" s="70"/>
      <c r="T9" s="70"/>
      <c r="U9" s="70"/>
      <c r="V9" s="70"/>
      <c r="W9" s="70" t="s">
        <v>15</v>
      </c>
      <c r="X9" s="70"/>
      <c r="Y9" s="70"/>
      <c r="Z9" s="70"/>
      <c r="AA9" s="70"/>
      <c r="AB9" s="70"/>
      <c r="AC9" s="70"/>
      <c r="AD9" s="70" t="s">
        <v>16</v>
      </c>
      <c r="AE9" s="70"/>
      <c r="AF9" s="70"/>
      <c r="AG9" s="70"/>
      <c r="AH9" s="70"/>
      <c r="AI9" s="70"/>
      <c r="AJ9" s="70"/>
      <c r="AK9" s="3"/>
      <c r="AL9" s="70" t="s">
        <v>17</v>
      </c>
      <c r="AM9" s="70"/>
      <c r="AN9" s="70"/>
      <c r="AO9" s="70"/>
      <c r="AP9" s="70"/>
      <c r="AQ9" s="70"/>
      <c r="AR9" s="70"/>
      <c r="AS9" s="70"/>
      <c r="AT9" s="70" t="s">
        <v>18</v>
      </c>
      <c r="AU9" s="70"/>
      <c r="AV9" s="70"/>
      <c r="AW9" s="70"/>
      <c r="AX9" s="70"/>
      <c r="AY9" s="70"/>
      <c r="AZ9" s="70"/>
      <c r="BA9" s="70"/>
      <c r="BB9" s="70" t="s">
        <v>19</v>
      </c>
      <c r="BC9" s="70"/>
      <c r="BD9" s="70"/>
      <c r="BE9" s="70"/>
      <c r="BF9" s="70"/>
      <c r="BG9" s="70"/>
      <c r="BH9" s="70"/>
      <c r="BI9" s="70"/>
      <c r="BJ9" s="3"/>
      <c r="BK9" s="3"/>
      <c r="BL9" s="71" t="s">
        <v>20</v>
      </c>
      <c r="BM9" s="7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3" t="str">
        <f>データ!N6</f>
        <v>-</v>
      </c>
      <c r="C10" s="73"/>
      <c r="D10" s="73"/>
      <c r="E10" s="73"/>
      <c r="F10" s="73"/>
      <c r="G10" s="73"/>
      <c r="H10" s="73"/>
      <c r="I10" s="73" t="str">
        <f>データ!O6</f>
        <v>該当数値なし</v>
      </c>
      <c r="J10" s="73"/>
      <c r="K10" s="73"/>
      <c r="L10" s="73"/>
      <c r="M10" s="73"/>
      <c r="N10" s="73"/>
      <c r="O10" s="73"/>
      <c r="P10" s="73">
        <f>データ!P6</f>
        <v>3.2</v>
      </c>
      <c r="Q10" s="73"/>
      <c r="R10" s="73"/>
      <c r="S10" s="73"/>
      <c r="T10" s="73"/>
      <c r="U10" s="73"/>
      <c r="V10" s="73"/>
      <c r="W10" s="73">
        <f>データ!Q6</f>
        <v>88.33</v>
      </c>
      <c r="X10" s="73"/>
      <c r="Y10" s="73"/>
      <c r="Z10" s="73"/>
      <c r="AA10" s="73"/>
      <c r="AB10" s="73"/>
      <c r="AC10" s="73"/>
      <c r="AD10" s="74">
        <f>データ!R6</f>
        <v>3127</v>
      </c>
      <c r="AE10" s="74"/>
      <c r="AF10" s="74"/>
      <c r="AG10" s="74"/>
      <c r="AH10" s="74"/>
      <c r="AI10" s="74"/>
      <c r="AJ10" s="74"/>
      <c r="AK10" s="2"/>
      <c r="AL10" s="74">
        <f>データ!V6</f>
        <v>1512</v>
      </c>
      <c r="AM10" s="74"/>
      <c r="AN10" s="74"/>
      <c r="AO10" s="74"/>
      <c r="AP10" s="74"/>
      <c r="AQ10" s="74"/>
      <c r="AR10" s="74"/>
      <c r="AS10" s="74"/>
      <c r="AT10" s="73">
        <f>データ!W6</f>
        <v>0.42</v>
      </c>
      <c r="AU10" s="73"/>
      <c r="AV10" s="73"/>
      <c r="AW10" s="73"/>
      <c r="AX10" s="73"/>
      <c r="AY10" s="73"/>
      <c r="AZ10" s="73"/>
      <c r="BA10" s="73"/>
      <c r="BB10" s="73">
        <f>データ!X6</f>
        <v>3600</v>
      </c>
      <c r="BC10" s="73"/>
      <c r="BD10" s="73"/>
      <c r="BE10" s="73"/>
      <c r="BF10" s="73"/>
      <c r="BG10" s="73"/>
      <c r="BH10" s="73"/>
      <c r="BI10" s="73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4" t="s">
        <v>111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【973.20】</v>
      </c>
      <c r="I86" s="26" t="str">
        <f>データ!CA6</f>
        <v>【45.14】</v>
      </c>
      <c r="J86" s="26" t="str">
        <f>データ!CL6</f>
        <v>【377.19】</v>
      </c>
      <c r="K86" s="26" t="str">
        <f>データ!CW6</f>
        <v>【33.69】</v>
      </c>
      <c r="L86" s="26" t="str">
        <f>データ!DH6</f>
        <v>【80.08】</v>
      </c>
      <c r="M86" s="26" t="s">
        <v>43</v>
      </c>
      <c r="N86" s="26" t="s">
        <v>43</v>
      </c>
      <c r="O86" s="26" t="str">
        <f>データ!EO6</f>
        <v>【0.04】</v>
      </c>
    </row>
  </sheetData>
  <sheetProtection algorithmName="SHA-512" hashValue="T1BlZEi7rEHFl4SxxsfXksi8qTqpx+oT+l+5isHrWKvmLtX0fIV3md+xnUa8v+S82r2o+yb6bVGcxPQbcJyBGg==" saltValue="pd3ovUkkSVNbwcQ+rLN6K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82" t="s">
        <v>53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54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55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57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58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59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60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61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62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63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64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65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66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67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162051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富山県　氷見市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3.2</v>
      </c>
      <c r="Q6" s="34">
        <f t="shared" si="3"/>
        <v>88.33</v>
      </c>
      <c r="R6" s="34">
        <f t="shared" si="3"/>
        <v>3127</v>
      </c>
      <c r="S6" s="34">
        <f t="shared" si="3"/>
        <v>47535</v>
      </c>
      <c r="T6" s="34">
        <f t="shared" si="3"/>
        <v>230.56</v>
      </c>
      <c r="U6" s="34">
        <f t="shared" si="3"/>
        <v>206.17</v>
      </c>
      <c r="V6" s="34">
        <f t="shared" si="3"/>
        <v>1512</v>
      </c>
      <c r="W6" s="34">
        <f t="shared" si="3"/>
        <v>0.42</v>
      </c>
      <c r="X6" s="34">
        <f t="shared" si="3"/>
        <v>3600</v>
      </c>
      <c r="Y6" s="35">
        <f>IF(Y7="",NA(),Y7)</f>
        <v>70.44</v>
      </c>
      <c r="Z6" s="35">
        <f t="shared" ref="Z6:AH6" si="4">IF(Z7="",NA(),Z7)</f>
        <v>67.739999999999995</v>
      </c>
      <c r="AA6" s="35">
        <f t="shared" si="4"/>
        <v>98.95</v>
      </c>
      <c r="AB6" s="35">
        <f t="shared" si="4"/>
        <v>98.9</v>
      </c>
      <c r="AC6" s="35">
        <f t="shared" si="4"/>
        <v>98.96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1328.5</v>
      </c>
      <c r="BG6" s="35">
        <f t="shared" ref="BG6:BO6" si="7">IF(BG7="",NA(),BG7)</f>
        <v>1256.47</v>
      </c>
      <c r="BH6" s="35">
        <f t="shared" si="7"/>
        <v>540.79999999999995</v>
      </c>
      <c r="BI6" s="35">
        <f t="shared" si="7"/>
        <v>425.4</v>
      </c>
      <c r="BJ6" s="35">
        <f t="shared" si="7"/>
        <v>372.45</v>
      </c>
      <c r="BK6" s="35">
        <f t="shared" si="7"/>
        <v>830.5</v>
      </c>
      <c r="BL6" s="35">
        <f t="shared" si="7"/>
        <v>1029.24</v>
      </c>
      <c r="BM6" s="35">
        <f t="shared" si="7"/>
        <v>1063.93</v>
      </c>
      <c r="BN6" s="35">
        <f t="shared" si="7"/>
        <v>1060.8599999999999</v>
      </c>
      <c r="BO6" s="35">
        <f t="shared" si="7"/>
        <v>1006.65</v>
      </c>
      <c r="BP6" s="34" t="str">
        <f>IF(BP7="","",IF(BP7="-","【-】","【"&amp;SUBSTITUTE(TEXT(BP7,"#,##0.00"),"-","△")&amp;"】"))</f>
        <v>【973.20】</v>
      </c>
      <c r="BQ6" s="35">
        <f>IF(BQ7="",NA(),BQ7)</f>
        <v>62.75</v>
      </c>
      <c r="BR6" s="35">
        <f t="shared" ref="BR6:BZ6" si="8">IF(BR7="",NA(),BR7)</f>
        <v>60.08</v>
      </c>
      <c r="BS6" s="35">
        <f t="shared" si="8"/>
        <v>98.01</v>
      </c>
      <c r="BT6" s="35">
        <f t="shared" si="8"/>
        <v>98.4</v>
      </c>
      <c r="BU6" s="35">
        <f t="shared" si="8"/>
        <v>97.67</v>
      </c>
      <c r="BV6" s="35">
        <f t="shared" si="8"/>
        <v>43.66</v>
      </c>
      <c r="BW6" s="35">
        <f t="shared" si="8"/>
        <v>43.13</v>
      </c>
      <c r="BX6" s="35">
        <f t="shared" si="8"/>
        <v>46.26</v>
      </c>
      <c r="BY6" s="35">
        <f t="shared" si="8"/>
        <v>45.81</v>
      </c>
      <c r="BZ6" s="35">
        <f t="shared" si="8"/>
        <v>43.43</v>
      </c>
      <c r="CA6" s="34" t="str">
        <f>IF(CA7="","",IF(CA7="-","【-】","【"&amp;SUBSTITUTE(TEXT(CA7,"#,##0.00"),"-","△")&amp;"】"))</f>
        <v>【45.14】</v>
      </c>
      <c r="CB6" s="35">
        <f>IF(CB7="",NA(),CB7)</f>
        <v>262.85000000000002</v>
      </c>
      <c r="CC6" s="35">
        <f t="shared" ref="CC6:CK6" si="9">IF(CC7="",NA(),CC7)</f>
        <v>275.68</v>
      </c>
      <c r="CD6" s="35">
        <f t="shared" si="9"/>
        <v>169.62</v>
      </c>
      <c r="CE6" s="35">
        <f t="shared" si="9"/>
        <v>168.64</v>
      </c>
      <c r="CF6" s="35">
        <f t="shared" si="9"/>
        <v>170.85</v>
      </c>
      <c r="CG6" s="35">
        <f t="shared" si="9"/>
        <v>382.09</v>
      </c>
      <c r="CH6" s="35">
        <f t="shared" si="9"/>
        <v>392.03</v>
      </c>
      <c r="CI6" s="35">
        <f t="shared" si="9"/>
        <v>376.4</v>
      </c>
      <c r="CJ6" s="35">
        <f t="shared" si="9"/>
        <v>383.92</v>
      </c>
      <c r="CK6" s="35">
        <f t="shared" si="9"/>
        <v>400.44</v>
      </c>
      <c r="CL6" s="34" t="str">
        <f>IF(CL7="","",IF(CL7="-","【-】","【"&amp;SUBSTITUTE(TEXT(CL7,"#,##0.00"),"-","△")&amp;"】"))</f>
        <v>【377.19】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39.68</v>
      </c>
      <c r="CS6" s="35">
        <f t="shared" si="10"/>
        <v>35.64</v>
      </c>
      <c r="CT6" s="35">
        <f t="shared" si="10"/>
        <v>33.729999999999997</v>
      </c>
      <c r="CU6" s="35">
        <f t="shared" si="10"/>
        <v>33.21</v>
      </c>
      <c r="CV6" s="35">
        <f t="shared" si="10"/>
        <v>32.229999999999997</v>
      </c>
      <c r="CW6" s="34" t="str">
        <f>IF(CW7="","",IF(CW7="-","【-】","【"&amp;SUBSTITUTE(TEXT(CW7,"#,##0.00"),"-","△")&amp;"】"))</f>
        <v>【33.69】</v>
      </c>
      <c r="CX6" s="35">
        <f>IF(CX7="",NA(),CX7)</f>
        <v>83.06</v>
      </c>
      <c r="CY6" s="35">
        <f t="shared" ref="CY6:DG6" si="11">IF(CY7="",NA(),CY7)</f>
        <v>87.38</v>
      </c>
      <c r="CZ6" s="35">
        <f t="shared" si="11"/>
        <v>87.83</v>
      </c>
      <c r="DA6" s="35">
        <f t="shared" si="11"/>
        <v>87.89</v>
      </c>
      <c r="DB6" s="35">
        <f t="shared" si="11"/>
        <v>89.15</v>
      </c>
      <c r="DC6" s="35">
        <f t="shared" si="11"/>
        <v>83.95</v>
      </c>
      <c r="DD6" s="35">
        <f t="shared" si="11"/>
        <v>82.92</v>
      </c>
      <c r="DE6" s="35">
        <f t="shared" si="11"/>
        <v>79.989999999999995</v>
      </c>
      <c r="DF6" s="35">
        <f t="shared" si="11"/>
        <v>79.98</v>
      </c>
      <c r="DG6" s="35">
        <f t="shared" si="11"/>
        <v>80.8</v>
      </c>
      <c r="DH6" s="34" t="str">
        <f>IF(DH7="","",IF(DH7="-","【-】","【"&amp;SUBSTITUTE(TEXT(DH7,"#,##0.00"),"-","△")&amp;"】"))</f>
        <v>【80.08】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0.18</v>
      </c>
      <c r="EL6" s="35">
        <f t="shared" si="14"/>
        <v>0.01</v>
      </c>
      <c r="EM6" s="35">
        <f t="shared" si="14"/>
        <v>0.09</v>
      </c>
      <c r="EN6" s="35">
        <f t="shared" si="14"/>
        <v>0.02</v>
      </c>
      <c r="EO6" s="34" t="str">
        <f>IF(EO7="","",IF(EO7="-","【-】","【"&amp;SUBSTITUTE(TEXT(EO7,"#,##0.00"),"-","△")&amp;"】"))</f>
        <v>【0.04】</v>
      </c>
    </row>
    <row r="7" spans="1:145" s="36" customFormat="1" x14ac:dyDescent="0.15">
      <c r="A7" s="28"/>
      <c r="B7" s="37">
        <v>2018</v>
      </c>
      <c r="C7" s="37">
        <v>162051</v>
      </c>
      <c r="D7" s="37">
        <v>47</v>
      </c>
      <c r="E7" s="37">
        <v>17</v>
      </c>
      <c r="F7" s="37">
        <v>6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3.2</v>
      </c>
      <c r="Q7" s="38">
        <v>88.33</v>
      </c>
      <c r="R7" s="38">
        <v>3127</v>
      </c>
      <c r="S7" s="38">
        <v>47535</v>
      </c>
      <c r="T7" s="38">
        <v>230.56</v>
      </c>
      <c r="U7" s="38">
        <v>206.17</v>
      </c>
      <c r="V7" s="38">
        <v>1512</v>
      </c>
      <c r="W7" s="38">
        <v>0.42</v>
      </c>
      <c r="X7" s="38">
        <v>3600</v>
      </c>
      <c r="Y7" s="38">
        <v>70.44</v>
      </c>
      <c r="Z7" s="38">
        <v>67.739999999999995</v>
      </c>
      <c r="AA7" s="38">
        <v>98.95</v>
      </c>
      <c r="AB7" s="38">
        <v>98.9</v>
      </c>
      <c r="AC7" s="38">
        <v>98.96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1328.5</v>
      </c>
      <c r="BG7" s="38">
        <v>1256.47</v>
      </c>
      <c r="BH7" s="38">
        <v>540.79999999999995</v>
      </c>
      <c r="BI7" s="38">
        <v>425.4</v>
      </c>
      <c r="BJ7" s="38">
        <v>372.45</v>
      </c>
      <c r="BK7" s="38">
        <v>830.5</v>
      </c>
      <c r="BL7" s="38">
        <v>1029.24</v>
      </c>
      <c r="BM7" s="38">
        <v>1063.93</v>
      </c>
      <c r="BN7" s="38">
        <v>1060.8599999999999</v>
      </c>
      <c r="BO7" s="38">
        <v>1006.65</v>
      </c>
      <c r="BP7" s="38">
        <v>973.2</v>
      </c>
      <c r="BQ7" s="38">
        <v>62.75</v>
      </c>
      <c r="BR7" s="38">
        <v>60.08</v>
      </c>
      <c r="BS7" s="38">
        <v>98.01</v>
      </c>
      <c r="BT7" s="38">
        <v>98.4</v>
      </c>
      <c r="BU7" s="38">
        <v>97.67</v>
      </c>
      <c r="BV7" s="38">
        <v>43.66</v>
      </c>
      <c r="BW7" s="38">
        <v>43.13</v>
      </c>
      <c r="BX7" s="38">
        <v>46.26</v>
      </c>
      <c r="BY7" s="38">
        <v>45.81</v>
      </c>
      <c r="BZ7" s="38">
        <v>43.43</v>
      </c>
      <c r="CA7" s="38">
        <v>45.14</v>
      </c>
      <c r="CB7" s="38">
        <v>262.85000000000002</v>
      </c>
      <c r="CC7" s="38">
        <v>275.68</v>
      </c>
      <c r="CD7" s="38">
        <v>169.62</v>
      </c>
      <c r="CE7" s="38">
        <v>168.64</v>
      </c>
      <c r="CF7" s="38">
        <v>170.85</v>
      </c>
      <c r="CG7" s="38">
        <v>382.09</v>
      </c>
      <c r="CH7" s="38">
        <v>392.03</v>
      </c>
      <c r="CI7" s="38">
        <v>376.4</v>
      </c>
      <c r="CJ7" s="38">
        <v>383.92</v>
      </c>
      <c r="CK7" s="38">
        <v>400.44</v>
      </c>
      <c r="CL7" s="38">
        <v>377.19</v>
      </c>
      <c r="CM7" s="38" t="s">
        <v>103</v>
      </c>
      <c r="CN7" s="38" t="s">
        <v>103</v>
      </c>
      <c r="CO7" s="38" t="s">
        <v>103</v>
      </c>
      <c r="CP7" s="38" t="s">
        <v>103</v>
      </c>
      <c r="CQ7" s="38" t="s">
        <v>103</v>
      </c>
      <c r="CR7" s="38">
        <v>39.68</v>
      </c>
      <c r="CS7" s="38">
        <v>35.64</v>
      </c>
      <c r="CT7" s="38">
        <v>33.729999999999997</v>
      </c>
      <c r="CU7" s="38">
        <v>33.21</v>
      </c>
      <c r="CV7" s="38">
        <v>32.229999999999997</v>
      </c>
      <c r="CW7" s="38">
        <v>33.69</v>
      </c>
      <c r="CX7" s="38">
        <v>83.06</v>
      </c>
      <c r="CY7" s="38">
        <v>87.38</v>
      </c>
      <c r="CZ7" s="38">
        <v>87.83</v>
      </c>
      <c r="DA7" s="38">
        <v>87.89</v>
      </c>
      <c r="DB7" s="38">
        <v>89.15</v>
      </c>
      <c r="DC7" s="38">
        <v>83.95</v>
      </c>
      <c r="DD7" s="38">
        <v>82.92</v>
      </c>
      <c r="DE7" s="38">
        <v>79.989999999999995</v>
      </c>
      <c r="DF7" s="38">
        <v>79.98</v>
      </c>
      <c r="DG7" s="38">
        <v>80.8</v>
      </c>
      <c r="DH7" s="38">
        <v>80.08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0.18</v>
      </c>
      <c r="EL7" s="38">
        <v>0.01</v>
      </c>
      <c r="EM7" s="38">
        <v>0.09</v>
      </c>
      <c r="EN7" s="38">
        <v>0.02</v>
      </c>
      <c r="EO7" s="38">
        <v>0.04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</cp:lastModifiedBy>
  <cp:lastPrinted>2020-01-28T06:45:24Z</cp:lastPrinted>
  <dcterms:created xsi:type="dcterms:W3CDTF">2019-12-05T05:24:58Z</dcterms:created>
  <dcterms:modified xsi:type="dcterms:W3CDTF">2020-01-29T05:38:03Z</dcterms:modified>
  <cp:category/>
</cp:coreProperties>
</file>