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C:\Users\211001\Desktop\【131(金)〆】公営企業に係る経営比較分析表（平成30年度決算）の分析等について\県へ回答\"/>
    </mc:Choice>
  </mc:AlternateContent>
  <xr:revisionPtr revIDLastSave="0" documentId="13_ncr:1_{567648DA-4EAA-4AAE-A0E0-850F39652B46}" xr6:coauthVersionLast="36" xr6:coauthVersionMax="36" xr10:uidLastSave="{00000000-0000-0000-0000-000000000000}"/>
  <workbookProtection workbookAlgorithmName="SHA-512" workbookHashValue="PEClj27qfZHyFM81ZsA+jn1Ta7+V6D6r2WIaFGeuxiqhADTIgnwGnwTE0EhJ2XEkWLnPzDszEpYzdpTR7pUZjg==" workbookSaltValue="5HhTlFfXFU1tN04nStEdYA=="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W10" i="4"/>
  <c r="P10" i="4"/>
  <c r="I10" i="4"/>
  <c r="BB8" i="4"/>
  <c r="AT8" i="4"/>
  <c r="W8" i="4"/>
  <c r="P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<sst xmlns="http://schemas.openxmlformats.org/spreadsheetml/2006/main" count="225" uniqueCount="112">
  <si>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</si>
  <si>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</si>
  <si>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</si>
  <si>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</si>
  <si>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</si>
  <si>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</si>
  <si>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</si>
  <si>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</si>
  <si>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</si>
  <si>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</si>
  <si>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</si>
  <si>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</si>
  <si>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</si>
  <si>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</si>
  <si>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</si>
  <si>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</si>
  <si>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</si>
  <si>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</si>
  <si>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</si>
  <si>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</si>
  <si>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</si>
  <si>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</si>
  <si>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</si>
  <si>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</si>
  <si>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</si>
  <si>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</si>
  <si>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</si>
  <si>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</si>
  <si>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</si>
  <si>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</si>
  <si>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</si>
  <si>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</si>
  <si>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</si>
  <si>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</si>
  <si>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</si>
  <si>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</si>
  <si>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</si>
  <si>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</si>
  <si>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</si>
  <si>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</si>
  <si>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</si>
  <si>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</si>
  <si>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</si>
  <si>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</si>
  <si>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</si>
  <si>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</si>
  <si>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</si>
  <si>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</si>
  <si>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</si>
  <si>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</si>
  <si>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</si>
  <si>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</si>
  <si>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</si>
  <si>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</si>
  <si>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</si>
  <si>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</si>
  <si>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</si>
  <si>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</si>
  <si>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</si>
  <si>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</si>
  <si>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</si>
  <si>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</si>
  <si>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</si>
  <si>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</si>
  <si>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</si>
  <si>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</si>
  <si>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</si>
  <si>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</si>
  <si>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</si>
  <si>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</si>
  <si>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</si>
  <si>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</si>
  <si>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</si>
  <si>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</si>
  <si>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</si>
  <si>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</si>
  <si>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</si>
  <si>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</si>
  <si>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</si>
  <si>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</si>
  <si>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</si>
  <si>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</si>
  <si>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</si>
  <si>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</si>
  <si>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</si>
  <si>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</si>
  <si>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</si>
  <si>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</si>
  <si>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</si>
  <si>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</si>
  <si>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</si>
  <si>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</si>
  <si>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</si>
  <si>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</si>
  <si>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</si>
  <si>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</si>
  <si>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</si>
  <si>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</si>
  <si>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</si>
  <si>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</si>
  <si>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</si>
  <si>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</si>
  <si>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</si>
  <si>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</si>
  <si>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</si>
  <si>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</si>
  <si>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</si>
  <si>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</si>
  <si>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</si>
  <si>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平成28年度からの料金改定により、収益的収支比率は大きく改善しているが、給水収益以外の収入もあることから、更なる経営の改善が求められる。
　企業債残高対給水収益比率は、類似団体より大きく下回っているが、老朽化施設の更新を進めていく必要があることから、増加傾向にある。
　料金回収率は、料金改定の影響により改善傾向ではあるが、平成30年度は暖冬の影響で有収水量が減少したことから、対前年では減少している。
　施設利用率は、人口減少により減少傾向となっており、効率的な運用にむけ対策を講じる必要がある。
　有収率は、類似団体平均より高い水準にあるが、今後も漏水調査や老朽化した管路の更新を計画的に行い、有収率の向上に努める。</t>
    <rPh sb="1" eb="3">
      <t>ヘイセイ</t>
    </rPh>
    <rPh sb="5" eb="7">
      <t>ネンド</t>
    </rPh>
    <rPh sb="10" eb="12">
      <t>リョウキン</t>
    </rPh>
    <rPh sb="12" eb="14">
      <t>カイテイ</t>
    </rPh>
    <rPh sb="18" eb="21">
      <t>シュウエキテキ</t>
    </rPh>
    <rPh sb="21" eb="23">
      <t>シュウシ</t>
    </rPh>
    <rPh sb="23" eb="25">
      <t>ヒリツ</t>
    </rPh>
    <rPh sb="26" eb="27">
      <t>オオ</t>
    </rPh>
    <rPh sb="29" eb="31">
      <t>カイゼン</t>
    </rPh>
    <rPh sb="37" eb="39">
      <t>キュウスイ</t>
    </rPh>
    <rPh sb="39" eb="41">
      <t>シュウエキ</t>
    </rPh>
    <rPh sb="41" eb="43">
      <t>イガイ</t>
    </rPh>
    <rPh sb="44" eb="46">
      <t>シュウニュウ</t>
    </rPh>
    <rPh sb="54" eb="55">
      <t>サラ</t>
    </rPh>
    <rPh sb="57" eb="59">
      <t>ケイエイ</t>
    </rPh>
    <rPh sb="60" eb="62">
      <t>カイゼン</t>
    </rPh>
    <rPh sb="63" eb="64">
      <t>モト</t>
    </rPh>
    <rPh sb="71" eb="73">
      <t>キギョウ</t>
    </rPh>
    <rPh sb="73" eb="74">
      <t>サイ</t>
    </rPh>
    <rPh sb="74" eb="76">
      <t>ザンダカ</t>
    </rPh>
    <rPh sb="76" eb="77">
      <t>タイ</t>
    </rPh>
    <rPh sb="77" eb="79">
      <t>キュウスイ</t>
    </rPh>
    <rPh sb="79" eb="81">
      <t>シュウエキ</t>
    </rPh>
    <rPh sb="81" eb="83">
      <t>ヒリツ</t>
    </rPh>
    <rPh sb="85" eb="87">
      <t>ルイジ</t>
    </rPh>
    <rPh sb="87" eb="89">
      <t>ダンタイ</t>
    </rPh>
    <rPh sb="91" eb="92">
      <t>オオ</t>
    </rPh>
    <rPh sb="94" eb="96">
      <t>シタマワ</t>
    </rPh>
    <rPh sb="102" eb="104">
      <t>ロウキュウ</t>
    </rPh>
    <rPh sb="104" eb="105">
      <t>カ</t>
    </rPh>
    <rPh sb="105" eb="107">
      <t>シセツ</t>
    </rPh>
    <rPh sb="108" eb="110">
      <t>コウシン</t>
    </rPh>
    <rPh sb="111" eb="112">
      <t>スス</t>
    </rPh>
    <rPh sb="116" eb="118">
      <t>ヒツヨウ</t>
    </rPh>
    <rPh sb="126" eb="128">
      <t>ゾウカ</t>
    </rPh>
    <rPh sb="128" eb="130">
      <t>ケイコウ</t>
    </rPh>
    <rPh sb="136" eb="138">
      <t>リョウキン</t>
    </rPh>
    <rPh sb="138" eb="140">
      <t>カイシュウ</t>
    </rPh>
    <rPh sb="140" eb="141">
      <t>リツ</t>
    </rPh>
    <rPh sb="143" eb="145">
      <t>リョウキン</t>
    </rPh>
    <rPh sb="145" eb="147">
      <t>カイテイ</t>
    </rPh>
    <rPh sb="148" eb="150">
      <t>エイキョウ</t>
    </rPh>
    <rPh sb="153" eb="155">
      <t>カイゼン</t>
    </rPh>
    <rPh sb="155" eb="157">
      <t>ケイコウ</t>
    </rPh>
    <rPh sb="163" eb="165">
      <t>ヘイセイ</t>
    </rPh>
    <rPh sb="167" eb="169">
      <t>ネンド</t>
    </rPh>
    <rPh sb="170" eb="172">
      <t>ダントウ</t>
    </rPh>
    <rPh sb="173" eb="175">
      <t>エイキョウ</t>
    </rPh>
    <rPh sb="176" eb="178">
      <t>ユウシュウ</t>
    </rPh>
    <rPh sb="178" eb="180">
      <t>スイリョウ</t>
    </rPh>
    <rPh sb="181" eb="183">
      <t>ゲンショウ</t>
    </rPh>
    <rPh sb="190" eb="191">
      <t>タイ</t>
    </rPh>
    <rPh sb="195" eb="197">
      <t>ゲンショウ</t>
    </rPh>
    <rPh sb="204" eb="206">
      <t>シセツ</t>
    </rPh>
    <rPh sb="206" eb="209">
      <t>リヨウリツ</t>
    </rPh>
    <rPh sb="211" eb="213">
      <t>ジンコウ</t>
    </rPh>
    <rPh sb="213" eb="215">
      <t>ゲンショウ</t>
    </rPh>
    <rPh sb="218" eb="220">
      <t>ゲンショウ</t>
    </rPh>
    <rPh sb="220" eb="222">
      <t>ケイコウ</t>
    </rPh>
    <rPh sb="229" eb="232">
      <t>コウリツテキ</t>
    </rPh>
    <rPh sb="233" eb="235">
      <t>ウンヨウ</t>
    </rPh>
    <rPh sb="238" eb="240">
      <t>タイサク</t>
    </rPh>
    <rPh sb="241" eb="242">
      <t>コウ</t>
    </rPh>
    <rPh sb="244" eb="246">
      <t>ヒツヨウ</t>
    </rPh>
    <rPh sb="252" eb="255">
      <t>ユウシュウリツ</t>
    </rPh>
    <rPh sb="257" eb="259">
      <t>ルイジ</t>
    </rPh>
    <rPh sb="259" eb="261">
      <t>ダンタイ</t>
    </rPh>
    <rPh sb="261" eb="263">
      <t>ヘイキン</t>
    </rPh>
    <rPh sb="265" eb="266">
      <t>タカ</t>
    </rPh>
    <rPh sb="267" eb="269">
      <t>スイジュン</t>
    </rPh>
    <rPh sb="274" eb="276">
      <t>コンゴ</t>
    </rPh>
    <rPh sb="277" eb="279">
      <t>ロウスイ</t>
    </rPh>
    <rPh sb="279" eb="281">
      <t>チョウサ</t>
    </rPh>
    <rPh sb="282" eb="285">
      <t>ロウキュウカ</t>
    </rPh>
    <rPh sb="287" eb="289">
      <t>カンロ</t>
    </rPh>
    <rPh sb="290" eb="292">
      <t>コウシン</t>
    </rPh>
    <rPh sb="293" eb="296">
      <t>ケイカクテキ</t>
    </rPh>
    <rPh sb="297" eb="298">
      <t>オコナ</t>
    </rPh>
    <phoneticPr fontId="4"/>
  </si>
  <si>
    <t>管路更新率は類似団体平均より高い水準であるが、今後とも配水場設備の更新と併せて計画的に更新していく必要がある。</t>
    <rPh sb="0" eb="2">
      <t>カンロ</t>
    </rPh>
    <rPh sb="2" eb="4">
      <t>コウシン</t>
    </rPh>
    <rPh sb="4" eb="5">
      <t>リツ</t>
    </rPh>
    <rPh sb="6" eb="8">
      <t>ルイジ</t>
    </rPh>
    <rPh sb="8" eb="10">
      <t>ダンタイ</t>
    </rPh>
    <rPh sb="10" eb="12">
      <t>ヘイキン</t>
    </rPh>
    <rPh sb="14" eb="15">
      <t>タカ</t>
    </rPh>
    <rPh sb="16" eb="18">
      <t>スイジュン</t>
    </rPh>
    <rPh sb="23" eb="25">
      <t>コンゴ</t>
    </rPh>
    <rPh sb="27" eb="29">
      <t>ハイスイ</t>
    </rPh>
    <rPh sb="29" eb="30">
      <t>ジョウ</t>
    </rPh>
    <rPh sb="30" eb="32">
      <t>セツビ</t>
    </rPh>
    <rPh sb="33" eb="35">
      <t>コウシン</t>
    </rPh>
    <rPh sb="36" eb="37">
      <t>アワ</t>
    </rPh>
    <rPh sb="39" eb="42">
      <t>ケイカクテキ</t>
    </rPh>
    <rPh sb="43" eb="45">
      <t>コウシン</t>
    </rPh>
    <rPh sb="49" eb="51">
      <t>ヒツヨウ</t>
    </rPh>
    <phoneticPr fontId="4"/>
  </si>
  <si>
    <t>　今後の人口減少や節水型水道施設の普及により、給水収益の更なる減少が見込まれる中、老朽化した設備機器や管路更新のための財源を確保するため、料金改定を含めた検討が必要である。
　なお、経営戦略については、令和２年度策定予定である。</t>
    <rPh sb="1" eb="3">
      <t>コンゴ</t>
    </rPh>
    <rPh sb="4" eb="6">
      <t>ジンコウ</t>
    </rPh>
    <rPh sb="6" eb="8">
      <t>ゲンショウ</t>
    </rPh>
    <rPh sb="9" eb="12">
      <t>セッスイガタ</t>
    </rPh>
    <rPh sb="12" eb="14">
      <t>スイドウ</t>
    </rPh>
    <rPh sb="14" eb="16">
      <t>シセツ</t>
    </rPh>
    <rPh sb="17" eb="19">
      <t>フキュウ</t>
    </rPh>
    <rPh sb="23" eb="25">
      <t>キュウスイ</t>
    </rPh>
    <rPh sb="25" eb="27">
      <t>シュウエキ</t>
    </rPh>
    <rPh sb="28" eb="29">
      <t>サラ</t>
    </rPh>
    <rPh sb="31" eb="33">
      <t>ゲンショウ</t>
    </rPh>
    <rPh sb="34" eb="36">
      <t>ミコ</t>
    </rPh>
    <rPh sb="39" eb="40">
      <t>ナカ</t>
    </rPh>
    <rPh sb="41" eb="44">
      <t>ロウキュウカ</t>
    </rPh>
    <rPh sb="46" eb="48">
      <t>セツビ</t>
    </rPh>
    <rPh sb="48" eb="50">
      <t>キキ</t>
    </rPh>
    <rPh sb="51" eb="53">
      <t>カンロ</t>
    </rPh>
    <rPh sb="53" eb="55">
      <t>コウシン</t>
    </rPh>
    <rPh sb="59" eb="61">
      <t>ザイゲン</t>
    </rPh>
    <rPh sb="62" eb="64">
      <t>カクホ</t>
    </rPh>
    <rPh sb="69" eb="71">
      <t>リョウキン</t>
    </rPh>
    <rPh sb="71" eb="73">
      <t>カイテイ</t>
    </rPh>
    <rPh sb="74" eb="75">
      <t>フク</t>
    </rPh>
    <rPh sb="77" eb="79">
      <t>ケントウ</t>
    </rPh>
    <rPh sb="80" eb="82">
      <t>ヒツヨウ</t>
    </rPh>
    <rPh sb="91" eb="93">
      <t>ケイエイ</t>
    </rPh>
    <rPh sb="93" eb="95">
      <t>センリャク</t>
    </rPh>
    <rPh sb="101" eb="103">
      <t>レイワ</t>
    </rPh>
    <rPh sb="104" eb="106">
      <t>ネンド</t>
    </rPh>
    <rPh sb="106" eb="108">
      <t>サクテイ</t>
    </rPh>
    <rPh sb="108" eb="110">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</si>
</sst>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0.22</c:v>
                </c:pt>
                <c:pt idx="1">
                  <c:v>0</c:v>
                </c:pt>
                <c:pt idx="2" formatCode="#,##0.00;&quot;△&quot;#,##0.00;&quot;-&quot;">
                  <c:v>0.25</c:v>
                </c:pt>
                <c:pt idx="3" formatCode="#,##0.00;&quot;△&quot;#,##0.00;&quot;-&quot;">
                  <c:v>0.9</c:v>
                </c:pt>
                <c:pt idx="4" formatCode="#,##0.00;&quot;△&quot;#,##0.00;&quot;-&quot;">
                  <c:v>0.83</c:v>
                </c:pt>
              </c:numCache>
            </c:numRef>
          </c:val>
          <c:extLst>
            <c:ext xmlns:c16="http://schemas.microsoft.com/office/drawing/2014/chart" uri="{C3380CC4-5D6E-409C-BE32-E72D297353CC}">
              <c16:uniqueId val="{00000000-0511-4321-93C7-14C382E187A1}"/>
            </c:ext>
          </c:extLst>
        </c:ser>
        <c:dLbls>
          <c:showLegendKey val="0"/>
          <c:showVal val="0"/>
          <c:showCatName val="0"/>
          <c:showSerName val="0"/>
          <c:showPercent val="0"/>
          <c:showBubbleSize val="0"/>
        </c:dLbls>
        <c:gapWidth val="150"/>
        <c:axId val="420970440"/>
        <c:axId val="42096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0.8</c:v>
                </c:pt>
                <c:pt idx="3">
                  <c:v>0.96</c:v>
                </c:pt>
                <c:pt idx="4">
                  <c:v>0.65</c:v>
                </c:pt>
              </c:numCache>
            </c:numRef>
          </c:val>
          <c:smooth val="0"/>
          <c:extLst>
            <c:ext xmlns:c16="http://schemas.microsoft.com/office/drawing/2014/chart" uri="{C3380CC4-5D6E-409C-BE32-E72D297353CC}">
              <c16:uniqueId val="{00000001-0511-4321-93C7-14C382E187A1}"/>
            </c:ext>
          </c:extLst>
        </c:ser>
        <c:dLbls>
          <c:showLegendKey val="0"/>
          <c:showVal val="0"/>
          <c:showCatName val="0"/>
          <c:showSerName val="0"/>
          <c:showPercent val="0"/>
          <c:showBubbleSize val="0"/>
        </c:dLbls>
        <c:marker val="1"/>
        <c:smooth val="0"/>
        <c:axId val="420970440"/>
        <c:axId val="420966128"/>
      </c:lineChart>
      <c:dateAx>
        <c:axId val="420970440"/>
        <c:scaling>
          <c:orientation val="minMax"/>
        </c:scaling>
        <c:delete val="1"/>
        <c:axPos val="b"/>
        <c:numFmt formatCode="ge" sourceLinked="1"/>
        <c:majorTickMark val="none"/>
        <c:minorTickMark val="none"/>
        <c:tickLblPos val="none"/>
        <c:crossAx val="420966128"/>
        <c:crosses val="autoZero"/>
        <c:auto val="1"/>
        <c:lblOffset val="100"/>
        <c:baseTimeUnit val="years"/>
      </c:dateAx>
      <c:valAx>
        <c:axId val="42096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970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35.39</c:v>
                </c:pt>
                <c:pt idx="1">
                  <c:v>36.200000000000003</c:v>
                </c:pt>
                <c:pt idx="2">
                  <c:v>35.03</c:v>
                </c:pt>
                <c:pt idx="3">
                  <c:v>36.86</c:v>
                </c:pt>
                <c:pt idx="4">
                  <c:v>31.55</c:v>
                </c:pt>
              </c:numCache>
            </c:numRef>
          </c:val>
          <c:extLst>
            <c:ext xmlns:c16="http://schemas.microsoft.com/office/drawing/2014/chart" uri="{C3380CC4-5D6E-409C-BE32-E72D297353CC}">
              <c16:uniqueId val="{00000000-5F41-4506-B6B8-5F5D63080782}"/>
            </c:ext>
          </c:extLst>
        </c:ser>
        <c:dLbls>
          <c:showLegendKey val="0"/>
          <c:showVal val="0"/>
          <c:showCatName val="0"/>
          <c:showSerName val="0"/>
          <c:showPercent val="0"/>
          <c:showBubbleSize val="0"/>
        </c:dLbls>
        <c:gapWidth val="150"/>
        <c:axId val="422155576"/>
        <c:axId val="422151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56.19</c:v>
                </c:pt>
                <c:pt idx="3">
                  <c:v>56.65</c:v>
                </c:pt>
                <c:pt idx="4">
                  <c:v>56.41</c:v>
                </c:pt>
              </c:numCache>
            </c:numRef>
          </c:val>
          <c:smooth val="0"/>
          <c:extLst>
            <c:ext xmlns:c16="http://schemas.microsoft.com/office/drawing/2014/chart" uri="{C3380CC4-5D6E-409C-BE32-E72D297353CC}">
              <c16:uniqueId val="{00000001-5F41-4506-B6B8-5F5D63080782}"/>
            </c:ext>
          </c:extLst>
        </c:ser>
        <c:dLbls>
          <c:showLegendKey val="0"/>
          <c:showVal val="0"/>
          <c:showCatName val="0"/>
          <c:showSerName val="0"/>
          <c:showPercent val="0"/>
          <c:showBubbleSize val="0"/>
        </c:dLbls>
        <c:marker val="1"/>
        <c:smooth val="0"/>
        <c:axId val="422155576"/>
        <c:axId val="422151656"/>
      </c:lineChart>
      <c:dateAx>
        <c:axId val="422155576"/>
        <c:scaling>
          <c:orientation val="minMax"/>
        </c:scaling>
        <c:delete val="1"/>
        <c:axPos val="b"/>
        <c:numFmt formatCode="ge" sourceLinked="1"/>
        <c:majorTickMark val="none"/>
        <c:minorTickMark val="none"/>
        <c:tickLblPos val="none"/>
        <c:crossAx val="422151656"/>
        <c:crosses val="autoZero"/>
        <c:auto val="1"/>
        <c:lblOffset val="100"/>
        <c:baseTimeUnit val="years"/>
      </c:dateAx>
      <c:valAx>
        <c:axId val="42215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5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80.37</c:v>
                </c:pt>
                <c:pt idx="1">
                  <c:v>79.39</c:v>
                </c:pt>
                <c:pt idx="2">
                  <c:v>80.12</c:v>
                </c:pt>
                <c:pt idx="3">
                  <c:v>80.25</c:v>
                </c:pt>
                <c:pt idx="4">
                  <c:v>79.19</c:v>
                </c:pt>
              </c:numCache>
            </c:numRef>
          </c:val>
          <c:extLst>
            <c:ext xmlns:c16="http://schemas.microsoft.com/office/drawing/2014/chart" uri="{C3380CC4-5D6E-409C-BE32-E72D297353CC}">
              <c16:uniqueId val="{00000000-4568-4550-BC84-E07F23FEEB35}"/>
            </c:ext>
          </c:extLst>
        </c:ser>
        <c:dLbls>
          <c:showLegendKey val="0"/>
          <c:showVal val="0"/>
          <c:showCatName val="0"/>
          <c:showSerName val="0"/>
          <c:showPercent val="0"/>
          <c:showBubbleSize val="0"/>
        </c:dLbls>
        <c:gapWidth val="150"/>
        <c:axId val="422155968"/>
        <c:axId val="42215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77.180000000000007</c:v>
                </c:pt>
                <c:pt idx="3">
                  <c:v>76.13</c:v>
                </c:pt>
                <c:pt idx="4">
                  <c:v>75.12</c:v>
                </c:pt>
              </c:numCache>
            </c:numRef>
          </c:val>
          <c:smooth val="0"/>
          <c:extLst>
            <c:ext xmlns:c16="http://schemas.microsoft.com/office/drawing/2014/chart" uri="{C3380CC4-5D6E-409C-BE32-E72D297353CC}">
              <c16:uniqueId val="{00000001-4568-4550-BC84-E07F23FEEB35}"/>
            </c:ext>
          </c:extLst>
        </c:ser>
        <c:dLbls>
          <c:showLegendKey val="0"/>
          <c:showVal val="0"/>
          <c:showCatName val="0"/>
          <c:showSerName val="0"/>
          <c:showPercent val="0"/>
          <c:showBubbleSize val="0"/>
        </c:dLbls>
        <c:marker val="1"/>
        <c:smooth val="0"/>
        <c:axId val="422155968"/>
        <c:axId val="422154008"/>
      </c:lineChart>
      <c:dateAx>
        <c:axId val="422155968"/>
        <c:scaling>
          <c:orientation val="minMax"/>
        </c:scaling>
        <c:delete val="1"/>
        <c:axPos val="b"/>
        <c:numFmt formatCode="ge" sourceLinked="1"/>
        <c:majorTickMark val="none"/>
        <c:minorTickMark val="none"/>
        <c:tickLblPos val="none"/>
        <c:crossAx val="422154008"/>
        <c:crosses val="autoZero"/>
        <c:auto val="1"/>
        <c:lblOffset val="100"/>
        <c:baseTimeUnit val="years"/>
      </c:dateAx>
      <c:valAx>
        <c:axId val="42215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89.8</c:v>
                </c:pt>
                <c:pt idx="1">
                  <c:v>101.45</c:v>
                </c:pt>
                <c:pt idx="2">
                  <c:v>100.72</c:v>
                </c:pt>
                <c:pt idx="3">
                  <c:v>121.59</c:v>
                </c:pt>
                <c:pt idx="4">
                  <c:v>113.53</c:v>
                </c:pt>
              </c:numCache>
            </c:numRef>
          </c:val>
          <c:extLst>
            <c:ext xmlns:c16="http://schemas.microsoft.com/office/drawing/2014/chart" uri="{C3380CC4-5D6E-409C-BE32-E72D297353CC}">
              <c16:uniqueId val="{00000000-6077-4E32-86CA-896D96EBDAB9}"/>
            </c:ext>
          </c:extLst>
        </c:ser>
        <c:dLbls>
          <c:showLegendKey val="0"/>
          <c:showVal val="0"/>
          <c:showCatName val="0"/>
          <c:showSerName val="0"/>
          <c:showPercent val="0"/>
          <c:showBubbleSize val="0"/>
        </c:dLbls>
        <c:gapWidth val="150"/>
        <c:axId val="420963776"/>
        <c:axId val="42096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76.650000000000006</c:v>
                </c:pt>
                <c:pt idx="3">
                  <c:v>73.959999999999994</c:v>
                </c:pt>
                <c:pt idx="4">
                  <c:v>75.010000000000005</c:v>
                </c:pt>
              </c:numCache>
            </c:numRef>
          </c:val>
          <c:smooth val="0"/>
          <c:extLst>
            <c:ext xmlns:c16="http://schemas.microsoft.com/office/drawing/2014/chart" uri="{C3380CC4-5D6E-409C-BE32-E72D297353CC}">
              <c16:uniqueId val="{00000001-6077-4E32-86CA-896D96EBDAB9}"/>
            </c:ext>
          </c:extLst>
        </c:ser>
        <c:dLbls>
          <c:showLegendKey val="0"/>
          <c:showVal val="0"/>
          <c:showCatName val="0"/>
          <c:showSerName val="0"/>
          <c:showPercent val="0"/>
          <c:showBubbleSize val="0"/>
        </c:dLbls>
        <c:marker val="1"/>
        <c:smooth val="0"/>
        <c:axId val="420963776"/>
        <c:axId val="420964560"/>
      </c:lineChart>
      <c:dateAx>
        <c:axId val="420963776"/>
        <c:scaling>
          <c:orientation val="minMax"/>
        </c:scaling>
        <c:delete val="1"/>
        <c:axPos val="b"/>
        <c:numFmt formatCode="ge" sourceLinked="1"/>
        <c:majorTickMark val="none"/>
        <c:minorTickMark val="none"/>
        <c:tickLblPos val="none"/>
        <c:crossAx val="420964560"/>
        <c:crosses val="autoZero"/>
        <c:auto val="1"/>
        <c:lblOffset val="100"/>
        <c:baseTimeUnit val="years"/>
      </c:dateAx>
      <c:valAx>
        <c:axId val="42096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96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3A-427E-8319-AEA5B444305E}"/>
            </c:ext>
          </c:extLst>
        </c:ser>
        <c:dLbls>
          <c:showLegendKey val="0"/>
          <c:showVal val="0"/>
          <c:showCatName val="0"/>
          <c:showSerName val="0"/>
          <c:showPercent val="0"/>
          <c:showBubbleSize val="0"/>
        </c:dLbls>
        <c:gapWidth val="150"/>
        <c:axId val="420965344"/>
        <c:axId val="420967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3A-427E-8319-AEA5B444305E}"/>
            </c:ext>
          </c:extLst>
        </c:ser>
        <c:dLbls>
          <c:showLegendKey val="0"/>
          <c:showVal val="0"/>
          <c:showCatName val="0"/>
          <c:showSerName val="0"/>
          <c:showPercent val="0"/>
          <c:showBubbleSize val="0"/>
        </c:dLbls>
        <c:marker val="1"/>
        <c:smooth val="0"/>
        <c:axId val="420965344"/>
        <c:axId val="420967304"/>
      </c:lineChart>
      <c:dateAx>
        <c:axId val="420965344"/>
        <c:scaling>
          <c:orientation val="minMax"/>
        </c:scaling>
        <c:delete val="1"/>
        <c:axPos val="b"/>
        <c:numFmt formatCode="ge" sourceLinked="1"/>
        <c:majorTickMark val="none"/>
        <c:minorTickMark val="none"/>
        <c:tickLblPos val="none"/>
        <c:crossAx val="420967304"/>
        <c:crosses val="autoZero"/>
        <c:auto val="1"/>
        <c:lblOffset val="100"/>
        <c:baseTimeUnit val="years"/>
      </c:dateAx>
      <c:valAx>
        <c:axId val="420967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96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37-47FA-AF07-86AD26D2A820}"/>
            </c:ext>
          </c:extLst>
        </c:ser>
        <c:dLbls>
          <c:showLegendKey val="0"/>
          <c:showVal val="0"/>
          <c:showCatName val="0"/>
          <c:showSerName val="0"/>
          <c:showPercent val="0"/>
          <c:showBubbleSize val="0"/>
        </c:dLbls>
        <c:gapWidth val="150"/>
        <c:axId val="420968088"/>
        <c:axId val="4209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37-47FA-AF07-86AD26D2A820}"/>
            </c:ext>
          </c:extLst>
        </c:ser>
        <c:dLbls>
          <c:showLegendKey val="0"/>
          <c:showVal val="0"/>
          <c:showCatName val="0"/>
          <c:showSerName val="0"/>
          <c:showPercent val="0"/>
          <c:showBubbleSize val="0"/>
        </c:dLbls>
        <c:marker val="1"/>
        <c:smooth val="0"/>
        <c:axId val="420968088"/>
        <c:axId val="420970048"/>
      </c:lineChart>
      <c:dateAx>
        <c:axId val="420968088"/>
        <c:scaling>
          <c:orientation val="minMax"/>
        </c:scaling>
        <c:delete val="1"/>
        <c:axPos val="b"/>
        <c:numFmt formatCode="ge" sourceLinked="1"/>
        <c:majorTickMark val="none"/>
        <c:minorTickMark val="none"/>
        <c:tickLblPos val="none"/>
        <c:crossAx val="420970048"/>
        <c:crosses val="autoZero"/>
        <c:auto val="1"/>
        <c:lblOffset val="100"/>
        <c:baseTimeUnit val="years"/>
      </c:dateAx>
      <c:valAx>
        <c:axId val="42097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96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4B-4085-A1A2-33AA5459160D}"/>
            </c:ext>
          </c:extLst>
        </c:ser>
        <c:dLbls>
          <c:showLegendKey val="0"/>
          <c:showVal val="0"/>
          <c:showCatName val="0"/>
          <c:showSerName val="0"/>
          <c:showPercent val="0"/>
          <c:showBubbleSize val="0"/>
        </c:dLbls>
        <c:gapWidth val="150"/>
        <c:axId val="420963384"/>
        <c:axId val="42097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4B-4085-A1A2-33AA5459160D}"/>
            </c:ext>
          </c:extLst>
        </c:ser>
        <c:dLbls>
          <c:showLegendKey val="0"/>
          <c:showVal val="0"/>
          <c:showCatName val="0"/>
          <c:showSerName val="0"/>
          <c:showPercent val="0"/>
          <c:showBubbleSize val="0"/>
        </c:dLbls>
        <c:marker val="1"/>
        <c:smooth val="0"/>
        <c:axId val="420963384"/>
        <c:axId val="420970832"/>
      </c:lineChart>
      <c:dateAx>
        <c:axId val="420963384"/>
        <c:scaling>
          <c:orientation val="minMax"/>
        </c:scaling>
        <c:delete val="1"/>
        <c:axPos val="b"/>
        <c:numFmt formatCode="ge" sourceLinked="1"/>
        <c:majorTickMark val="none"/>
        <c:minorTickMark val="none"/>
        <c:tickLblPos val="none"/>
        <c:crossAx val="420970832"/>
        <c:crosses val="autoZero"/>
        <c:auto val="1"/>
        <c:lblOffset val="100"/>
        <c:baseTimeUnit val="years"/>
      </c:dateAx>
      <c:valAx>
        <c:axId val="42097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096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42-44AB-BD67-CBB01B3F2409}"/>
            </c:ext>
          </c:extLst>
        </c:ser>
        <c:dLbls>
          <c:showLegendKey val="0"/>
          <c:showVal val="0"/>
          <c:showCatName val="0"/>
          <c:showSerName val="0"/>
          <c:showPercent val="0"/>
          <c:showBubbleSize val="0"/>
        </c:dLbls>
        <c:gapWidth val="150"/>
        <c:axId val="421785600"/>
        <c:axId val="42177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42-44AB-BD67-CBB01B3F2409}"/>
            </c:ext>
          </c:extLst>
        </c:ser>
        <c:dLbls>
          <c:showLegendKey val="0"/>
          <c:showVal val="0"/>
          <c:showCatName val="0"/>
          <c:showSerName val="0"/>
          <c:showPercent val="0"/>
          <c:showBubbleSize val="0"/>
        </c:dLbls>
        <c:marker val="1"/>
        <c:smooth val="0"/>
        <c:axId val="421785600"/>
        <c:axId val="421779720"/>
      </c:lineChart>
      <c:dateAx>
        <c:axId val="421785600"/>
        <c:scaling>
          <c:orientation val="minMax"/>
        </c:scaling>
        <c:delete val="1"/>
        <c:axPos val="b"/>
        <c:numFmt formatCode="ge" sourceLinked="1"/>
        <c:majorTickMark val="none"/>
        <c:minorTickMark val="none"/>
        <c:tickLblPos val="none"/>
        <c:crossAx val="421779720"/>
        <c:crosses val="autoZero"/>
        <c:auto val="1"/>
        <c:lblOffset val="100"/>
        <c:baseTimeUnit val="years"/>
      </c:dateAx>
      <c:valAx>
        <c:axId val="42177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78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476.59</c:v>
                </c:pt>
                <c:pt idx="1">
                  <c:v>533.08000000000004</c:v>
                </c:pt>
                <c:pt idx="2">
                  <c:v>534.1</c:v>
                </c:pt>
                <c:pt idx="3">
                  <c:v>520.83000000000004</c:v>
                </c:pt>
                <c:pt idx="4">
                  <c:v>615.25</c:v>
                </c:pt>
              </c:numCache>
            </c:numRef>
          </c:val>
          <c:extLst>
            <c:ext xmlns:c16="http://schemas.microsoft.com/office/drawing/2014/chart" uri="{C3380CC4-5D6E-409C-BE32-E72D297353CC}">
              <c16:uniqueId val="{00000000-5DE2-44C8-82C6-64E4567CEA5F}"/>
            </c:ext>
          </c:extLst>
        </c:ser>
        <c:dLbls>
          <c:showLegendKey val="0"/>
          <c:showVal val="0"/>
          <c:showCatName val="0"/>
          <c:showSerName val="0"/>
          <c:showPercent val="0"/>
          <c:showBubbleSize val="0"/>
        </c:dLbls>
        <c:gapWidth val="150"/>
        <c:axId val="421783248"/>
        <c:axId val="42178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1346.23</c:v>
                </c:pt>
                <c:pt idx="3">
                  <c:v>1295.06</c:v>
                </c:pt>
                <c:pt idx="4">
                  <c:v>1168.7</c:v>
                </c:pt>
              </c:numCache>
            </c:numRef>
          </c:val>
          <c:smooth val="0"/>
          <c:extLst>
            <c:ext xmlns:c16="http://schemas.microsoft.com/office/drawing/2014/chart" uri="{C3380CC4-5D6E-409C-BE32-E72D297353CC}">
              <c16:uniqueId val="{00000001-5DE2-44C8-82C6-64E4567CEA5F}"/>
            </c:ext>
          </c:extLst>
        </c:ser>
        <c:dLbls>
          <c:showLegendKey val="0"/>
          <c:showVal val="0"/>
          <c:showCatName val="0"/>
          <c:showSerName val="0"/>
          <c:showPercent val="0"/>
          <c:showBubbleSize val="0"/>
        </c:dLbls>
        <c:marker val="1"/>
        <c:smooth val="0"/>
        <c:axId val="421783248"/>
        <c:axId val="421783640"/>
      </c:lineChart>
      <c:dateAx>
        <c:axId val="421783248"/>
        <c:scaling>
          <c:orientation val="minMax"/>
        </c:scaling>
        <c:delete val="1"/>
        <c:axPos val="b"/>
        <c:numFmt formatCode="ge" sourceLinked="1"/>
        <c:majorTickMark val="none"/>
        <c:minorTickMark val="none"/>
        <c:tickLblPos val="none"/>
        <c:crossAx val="421783640"/>
        <c:crosses val="autoZero"/>
        <c:auto val="1"/>
        <c:lblOffset val="100"/>
        <c:baseTimeUnit val="years"/>
      </c:dateAx>
      <c:valAx>
        <c:axId val="42178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78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85.93</c:v>
                </c:pt>
                <c:pt idx="1">
                  <c:v>88.34</c:v>
                </c:pt>
                <c:pt idx="2">
                  <c:v>97.41</c:v>
                </c:pt>
                <c:pt idx="3">
                  <c:v>117.67</c:v>
                </c:pt>
                <c:pt idx="4">
                  <c:v>108.04</c:v>
                </c:pt>
              </c:numCache>
            </c:numRef>
          </c:val>
          <c:extLst>
            <c:ext xmlns:c16="http://schemas.microsoft.com/office/drawing/2014/chart" uri="{C3380CC4-5D6E-409C-BE32-E72D297353CC}">
              <c16:uniqueId val="{00000000-11E5-4ACC-ABD5-777A147F7A2C}"/>
            </c:ext>
          </c:extLst>
        </c:ser>
        <c:dLbls>
          <c:showLegendKey val="0"/>
          <c:showVal val="0"/>
          <c:showCatName val="0"/>
          <c:showSerName val="0"/>
          <c:showPercent val="0"/>
          <c:showBubbleSize val="0"/>
        </c:dLbls>
        <c:gapWidth val="150"/>
        <c:axId val="421780112"/>
        <c:axId val="42177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53.41</c:v>
                </c:pt>
                <c:pt idx="3">
                  <c:v>53.29</c:v>
                </c:pt>
                <c:pt idx="4">
                  <c:v>53.59</c:v>
                </c:pt>
              </c:numCache>
            </c:numRef>
          </c:val>
          <c:smooth val="0"/>
          <c:extLst>
            <c:ext xmlns:c16="http://schemas.microsoft.com/office/drawing/2014/chart" uri="{C3380CC4-5D6E-409C-BE32-E72D297353CC}">
              <c16:uniqueId val="{00000001-11E5-4ACC-ABD5-777A147F7A2C}"/>
            </c:ext>
          </c:extLst>
        </c:ser>
        <c:dLbls>
          <c:showLegendKey val="0"/>
          <c:showVal val="0"/>
          <c:showCatName val="0"/>
          <c:showSerName val="0"/>
          <c:showPercent val="0"/>
          <c:showBubbleSize val="0"/>
        </c:dLbls>
        <c:marker val="1"/>
        <c:smooth val="0"/>
        <c:axId val="421780112"/>
        <c:axId val="421779328"/>
      </c:lineChart>
      <c:dateAx>
        <c:axId val="421780112"/>
        <c:scaling>
          <c:orientation val="minMax"/>
        </c:scaling>
        <c:delete val="1"/>
        <c:axPos val="b"/>
        <c:numFmt formatCode="ge" sourceLinked="1"/>
        <c:majorTickMark val="none"/>
        <c:minorTickMark val="none"/>
        <c:tickLblPos val="none"/>
        <c:crossAx val="421779328"/>
        <c:crosses val="autoZero"/>
        <c:auto val="1"/>
        <c:lblOffset val="100"/>
        <c:baseTimeUnit val="years"/>
      </c:dateAx>
      <c:valAx>
        <c:axId val="4217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78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57</c:v>
                </c:pt>
                <c:pt idx="1">
                  <c:v>56.96</c:v>
                </c:pt>
                <c:pt idx="2">
                  <c:v>61.03</c:v>
                </c:pt>
                <c:pt idx="3">
                  <c:v>57.28</c:v>
                </c:pt>
                <c:pt idx="4">
                  <c:v>71.42</c:v>
                </c:pt>
              </c:numCache>
            </c:numRef>
          </c:val>
          <c:extLst>
            <c:ext xmlns:c16="http://schemas.microsoft.com/office/drawing/2014/chart" uri="{C3380CC4-5D6E-409C-BE32-E72D297353CC}">
              <c16:uniqueId val="{00000000-652A-487F-B5A4-B7635E7FF500}"/>
            </c:ext>
          </c:extLst>
        </c:ser>
        <c:dLbls>
          <c:showLegendKey val="0"/>
          <c:showVal val="0"/>
          <c:showCatName val="0"/>
          <c:showSerName val="0"/>
          <c:showPercent val="0"/>
          <c:showBubbleSize val="0"/>
        </c:dLbls>
        <c:gapWidth val="150"/>
        <c:axId val="421781288"/>
        <c:axId val="42178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277.39999999999998</c:v>
                </c:pt>
                <c:pt idx="3">
                  <c:v>259.02</c:v>
                </c:pt>
                <c:pt idx="4">
                  <c:v>259.79000000000002</c:v>
                </c:pt>
              </c:numCache>
            </c:numRef>
          </c:val>
          <c:smooth val="0"/>
          <c:extLst>
            <c:ext xmlns:c16="http://schemas.microsoft.com/office/drawing/2014/chart" uri="{C3380CC4-5D6E-409C-BE32-E72D297353CC}">
              <c16:uniqueId val="{00000001-652A-487F-B5A4-B7635E7FF500}"/>
            </c:ext>
          </c:extLst>
        </c:ser>
        <c:dLbls>
          <c:showLegendKey val="0"/>
          <c:showVal val="0"/>
          <c:showCatName val="0"/>
          <c:showSerName val="0"/>
          <c:showPercent val="0"/>
          <c:showBubbleSize val="0"/>
        </c:dLbls>
        <c:marker val="1"/>
        <c:smooth val="0"/>
        <c:axId val="421781288"/>
        <c:axId val="421780504"/>
      </c:lineChart>
      <c:dateAx>
        <c:axId val="421781288"/>
        <c:scaling>
          <c:orientation val="minMax"/>
        </c:scaling>
        <c:delete val="1"/>
        <c:axPos val="b"/>
        <c:numFmt formatCode="ge" sourceLinked="1"/>
        <c:majorTickMark val="none"/>
        <c:minorTickMark val="none"/>
        <c:tickLblPos val="none"/>
        <c:crossAx val="421780504"/>
        <c:crosses val="autoZero"/>
        <c:auto val="1"/>
        <c:lblOffset val="100"/>
        <c:baseTimeUnit val="years"/>
      </c:dateAx>
      <c:valAx>
        <c:axId val="42178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78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黒部市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49" t="str">
        <f>データ!$M$6</f>
        <v>非設置</v>
      </c>
      <c r="AE8" s="49"/>
      <c r="AF8" s="49"/>
      <c r="AG8" s="49"/>
      <c r="AH8" s="49"/>
      <c r="AI8" s="49"/>
      <c r="AJ8" s="49"/>
      <c r="AK8" s="2"/>
      <c r="AL8" s="50">
        <f>データ!$R$6</f>
        <v>41420</v>
      </c>
      <c r="AM8" s="50"/>
      <c r="AN8" s="50"/>
      <c r="AO8" s="50"/>
      <c r="AP8" s="50"/>
      <c r="AQ8" s="50"/>
      <c r="AR8" s="50"/>
      <c r="AS8" s="50"/>
      <c r="AT8" s="46">
        <f>データ!$S$6</f>
        <v>426.31</v>
      </c>
      <c r="AU8" s="46"/>
      <c r="AV8" s="46"/>
      <c r="AW8" s="46"/>
      <c r="AX8" s="46"/>
      <c r="AY8" s="46"/>
      <c r="AZ8" s="46"/>
      <c r="BA8" s="46"/>
      <c r="BB8" s="46">
        <f>データ!$T$6</f>
        <v>97.16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12.95</v>
      </c>
      <c r="Q10" s="46"/>
      <c r="R10" s="46"/>
      <c r="S10" s="46"/>
      <c r="T10" s="46"/>
      <c r="U10" s="46"/>
      <c r="V10" s="46"/>
      <c r="W10" s="50">
        <f>データ!$Q$6</f>
        <v>1521</v>
      </c>
      <c r="X10" s="50"/>
      <c r="Y10" s="50"/>
      <c r="Z10" s="50"/>
      <c r="AA10" s="50"/>
      <c r="AB10" s="50"/>
      <c r="AC10" s="50"/>
      <c r="AD10" s="2"/>
      <c r="AE10" s="2"/>
      <c r="AF10" s="2"/>
      <c r="AG10" s="2"/>
      <c r="AH10" s="2"/>
      <c r="AI10" s="2"/>
      <c r="AJ10" s="2"/>
      <c r="AK10" s="2"/>
      <c r="AL10" s="50">
        <f>データ!$U$6</f>
        <v>5345</v>
      </c>
      <c r="AM10" s="50"/>
      <c r="AN10" s="50"/>
      <c r="AO10" s="50"/>
      <c r="AP10" s="50"/>
      <c r="AQ10" s="50"/>
      <c r="AR10" s="50"/>
      <c r="AS10" s="50"/>
      <c r="AT10" s="46">
        <f>データ!$V$6</f>
        <v>6.47</v>
      </c>
      <c r="AU10" s="46"/>
      <c r="AV10" s="46"/>
      <c r="AW10" s="46"/>
      <c r="AX10" s="46"/>
      <c r="AY10" s="46"/>
      <c r="AZ10" s="46"/>
      <c r="BA10" s="46"/>
      <c r="BB10" s="46">
        <f>データ!$W$6</f>
        <v>826.12</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908ufEt79HZWv5lO00LIaCfiWkh/x64CHYywL8CW2bwpjm6YRHRy1TUrxpoYYihxA+qs1HWfrCn8BYkCLV3RkQ==" saltValue="QxczyzE+fJdFMBauZgOz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162078</v>
      </c>
      <c r="D6" s="34">
        <f t="shared" si="3"/>
        <v>47</v>
      </c>
      <c r="E6" s="34">
        <f t="shared" si="3"/>
        <v>1</v>
      </c>
      <c r="F6" s="34">
        <f t="shared" si="3"/>
        <v>0</v>
      </c>
      <c r="G6" s="34">
        <f t="shared" si="3"/>
        <v>0</v>
      </c>
      <c r="H6" s="34" t="str">
        <f t="shared" si="3"/>
        <v>富山県　黒部市</v>
      </c>
      <c r="I6" s="34" t="str">
        <f t="shared" si="3"/>
        <v>法非適用</v>
      </c>
      <c r="J6" s="34" t="str">
        <f t="shared" si="3"/>
        <v>水道事業</v>
      </c>
      <c r="K6" s="34" t="str">
        <f t="shared" si="3"/>
        <v>簡易水道事業</v>
      </c>
      <c r="L6" s="34" t="str">
        <f t="shared" si="3"/>
        <v>D2</v>
      </c>
      <c r="M6" s="34" t="str">
        <f t="shared" si="3"/>
        <v>非設置</v>
      </c>
      <c r="N6" s="35" t="str">
        <f t="shared" si="3"/>
        <v>-</v>
      </c>
      <c r="O6" s="35" t="str">
        <f t="shared" si="3"/>
        <v>該当数値なし</v>
      </c>
      <c r="P6" s="35">
        <f t="shared" si="3"/>
        <v>12.95</v>
      </c>
      <c r="Q6" s="35">
        <f t="shared" si="3"/>
        <v>1521</v>
      </c>
      <c r="R6" s="35">
        <f t="shared" si="3"/>
        <v>41420</v>
      </c>
      <c r="S6" s="35">
        <f t="shared" si="3"/>
        <v>426.31</v>
      </c>
      <c r="T6" s="35">
        <f t="shared" si="3"/>
        <v>97.16</v>
      </c>
      <c r="U6" s="35">
        <f t="shared" si="3"/>
        <v>5345</v>
      </c>
      <c r="V6" s="35">
        <f t="shared" si="3"/>
        <v>6.47</v>
      </c>
      <c r="W6" s="35">
        <f t="shared" si="3"/>
        <v>826.12</v>
      </c>
      <c r="X6" s="36">
        <f>IF(X7="",NA(),X7)</f>
        <v>89.8</v>
      </c>
      <c r="Y6" s="36">
        <f t="shared" ref="Y6:AG6" si="4">IF(Y7="",NA(),Y7)</f>
        <v>101.45</v>
      </c>
      <c r="Z6" s="36">
        <f t="shared" si="4"/>
        <v>100.72</v>
      </c>
      <c r="AA6" s="36">
        <f t="shared" si="4"/>
        <v>121.59</v>
      </c>
      <c r="AB6" s="36">
        <f t="shared" si="4"/>
        <v>113.53</v>
      </c>
      <c r="AC6" s="36">
        <f t="shared" si="4"/>
        <v>75.09</v>
      </c>
      <c r="AD6" s="36">
        <f t="shared" si="4"/>
        <v>75.34</v>
      </c>
      <c r="AE6" s="36">
        <f t="shared" si="4"/>
        <v>76.650000000000006</v>
      </c>
      <c r="AF6" s="36">
        <f t="shared" si="4"/>
        <v>73.959999999999994</v>
      </c>
      <c r="AG6" s="36">
        <f t="shared" si="4"/>
        <v>75.010000000000005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476.59</v>
      </c>
      <c r="BF6" s="36">
        <f t="shared" ref="BF6:BN6" si="7">IF(BF7="",NA(),BF7)</f>
        <v>533.08000000000004</v>
      </c>
      <c r="BG6" s="36">
        <f t="shared" si="7"/>
        <v>534.1</v>
      </c>
      <c r="BH6" s="36">
        <f t="shared" si="7"/>
        <v>520.83000000000004</v>
      </c>
      <c r="BI6" s="36">
        <f t="shared" si="7"/>
        <v>615.25</v>
      </c>
      <c r="BJ6" s="36">
        <f t="shared" si="7"/>
        <v>1228.58</v>
      </c>
      <c r="BK6" s="36">
        <f t="shared" si="7"/>
        <v>1280.18</v>
      </c>
      <c r="BL6" s="36">
        <f t="shared" si="7"/>
        <v>1346.23</v>
      </c>
      <c r="BM6" s="36">
        <f t="shared" si="7"/>
        <v>1295.06</v>
      </c>
      <c r="BN6" s="36">
        <f t="shared" si="7"/>
        <v>1168.7</v>
      </c>
      <c r="BO6" s="35" t="str">
        <f>IF(BO7="","",IF(BO7="-","【-】","【"&amp;SUBSTITUTE(TEXT(BO7,"#,##0.00"),"-","△")&amp;"】"))</f>
        <v>【1,074.14】</v>
      </c>
      <c r="BP6" s="36">
        <f>IF(BP7="",NA(),BP7)</f>
        <v>85.93</v>
      </c>
      <c r="BQ6" s="36">
        <f t="shared" ref="BQ6:BY6" si="8">IF(BQ7="",NA(),BQ7)</f>
        <v>88.34</v>
      </c>
      <c r="BR6" s="36">
        <f t="shared" si="8"/>
        <v>97.41</v>
      </c>
      <c r="BS6" s="36">
        <f t="shared" si="8"/>
        <v>117.67</v>
      </c>
      <c r="BT6" s="36">
        <f t="shared" si="8"/>
        <v>108.04</v>
      </c>
      <c r="BU6" s="36">
        <f t="shared" si="8"/>
        <v>53.81</v>
      </c>
      <c r="BV6" s="36">
        <f t="shared" si="8"/>
        <v>53.62</v>
      </c>
      <c r="BW6" s="36">
        <f t="shared" si="8"/>
        <v>53.41</v>
      </c>
      <c r="BX6" s="36">
        <f t="shared" si="8"/>
        <v>53.29</v>
      </c>
      <c r="BY6" s="36">
        <f t="shared" si="8"/>
        <v>53.59</v>
      </c>
      <c r="BZ6" s="35" t="str">
        <f>IF(BZ7="","",IF(BZ7="-","【-】","【"&amp;SUBSTITUTE(TEXT(BZ7,"#,##0.00"),"-","△")&amp;"】"))</f>
        <v>【54.36】</v>
      </c>
      <c r="CA6" s="36">
        <f>IF(CA7="",NA(),CA7)</f>
        <v>57</v>
      </c>
      <c r="CB6" s="36">
        <f t="shared" ref="CB6:CJ6" si="9">IF(CB7="",NA(),CB7)</f>
        <v>56.96</v>
      </c>
      <c r="CC6" s="36">
        <f t="shared" si="9"/>
        <v>61.03</v>
      </c>
      <c r="CD6" s="36">
        <f t="shared" si="9"/>
        <v>57.28</v>
      </c>
      <c r="CE6" s="36">
        <f t="shared" si="9"/>
        <v>71.42</v>
      </c>
      <c r="CF6" s="36">
        <f t="shared" si="9"/>
        <v>284.64999999999998</v>
      </c>
      <c r="CG6" s="36">
        <f t="shared" si="9"/>
        <v>287.7</v>
      </c>
      <c r="CH6" s="36">
        <f t="shared" si="9"/>
        <v>277.39999999999998</v>
      </c>
      <c r="CI6" s="36">
        <f t="shared" si="9"/>
        <v>259.02</v>
      </c>
      <c r="CJ6" s="36">
        <f t="shared" si="9"/>
        <v>259.79000000000002</v>
      </c>
      <c r="CK6" s="35" t="str">
        <f>IF(CK7="","",IF(CK7="-","【-】","【"&amp;SUBSTITUTE(TEXT(CK7,"#,##0.00"),"-","△")&amp;"】"))</f>
        <v>【296.40】</v>
      </c>
      <c r="CL6" s="36">
        <f>IF(CL7="",NA(),CL7)</f>
        <v>35.39</v>
      </c>
      <c r="CM6" s="36">
        <f t="shared" ref="CM6:CU6" si="10">IF(CM7="",NA(),CM7)</f>
        <v>36.200000000000003</v>
      </c>
      <c r="CN6" s="36">
        <f t="shared" si="10"/>
        <v>35.03</v>
      </c>
      <c r="CO6" s="36">
        <f t="shared" si="10"/>
        <v>36.86</v>
      </c>
      <c r="CP6" s="36">
        <f t="shared" si="10"/>
        <v>31.55</v>
      </c>
      <c r="CQ6" s="36">
        <f t="shared" si="10"/>
        <v>58.96</v>
      </c>
      <c r="CR6" s="36">
        <f t="shared" si="10"/>
        <v>58.1</v>
      </c>
      <c r="CS6" s="36">
        <f t="shared" si="10"/>
        <v>56.19</v>
      </c>
      <c r="CT6" s="36">
        <f t="shared" si="10"/>
        <v>56.65</v>
      </c>
      <c r="CU6" s="36">
        <f t="shared" si="10"/>
        <v>56.41</v>
      </c>
      <c r="CV6" s="35" t="str">
        <f>IF(CV7="","",IF(CV7="-","【-】","【"&amp;SUBSTITUTE(TEXT(CV7,"#,##0.00"),"-","△")&amp;"】"))</f>
        <v>【55.95】</v>
      </c>
      <c r="CW6" s="36">
        <f>IF(CW7="",NA(),CW7)</f>
        <v>80.37</v>
      </c>
      <c r="CX6" s="36">
        <f t="shared" ref="CX6:DF6" si="11">IF(CX7="",NA(),CX7)</f>
        <v>79.39</v>
      </c>
      <c r="CY6" s="36">
        <f t="shared" si="11"/>
        <v>80.12</v>
      </c>
      <c r="CZ6" s="36">
        <f t="shared" si="11"/>
        <v>80.25</v>
      </c>
      <c r="DA6" s="36">
        <f t="shared" si="11"/>
        <v>79.19</v>
      </c>
      <c r="DB6" s="36">
        <f t="shared" si="11"/>
        <v>76.58</v>
      </c>
      <c r="DC6" s="36">
        <f t="shared" si="11"/>
        <v>76.69</v>
      </c>
      <c r="DD6" s="36">
        <f t="shared" si="11"/>
        <v>77.180000000000007</v>
      </c>
      <c r="DE6" s="36">
        <f t="shared" si="11"/>
        <v>76.13</v>
      </c>
      <c r="DF6" s="36">
        <f t="shared" si="11"/>
        <v>75.12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0.22</v>
      </c>
      <c r="EE6" s="35">
        <f t="shared" ref="EE6:EM6" si="14">IF(EE7="",NA(),EE7)</f>
        <v>0</v>
      </c>
      <c r="EF6" s="36">
        <f t="shared" si="14"/>
        <v>0.25</v>
      </c>
      <c r="EG6" s="36">
        <f t="shared" si="14"/>
        <v>0.9</v>
      </c>
      <c r="EH6" s="36">
        <f t="shared" si="14"/>
        <v>0.83</v>
      </c>
      <c r="EI6" s="36">
        <f t="shared" si="14"/>
        <v>0.98</v>
      </c>
      <c r="EJ6" s="36">
        <f t="shared" si="14"/>
        <v>0.76</v>
      </c>
      <c r="EK6" s="36">
        <f t="shared" si="14"/>
        <v>0.8</v>
      </c>
      <c r="EL6" s="36">
        <f t="shared" si="14"/>
        <v>0.96</v>
      </c>
      <c r="EM6" s="36">
        <f t="shared" si="14"/>
        <v>0.65</v>
      </c>
      <c r="EN6" s="35" t="str">
        <f>IF(EN7="","",IF(EN7="-","【-】","【"&amp;SUBSTITUTE(TEXT(EN7,"#,##0.00"),"-","△")&amp;"】"))</f>
        <v>【0.54】</v>
      </c>
    </row>
    <row r="7" spans="1:144" s="37" customFormat="1" x14ac:dyDescent="0.15">
      <c r="A7" s="29"/>
      <c r="B7" s="38">
        <v>2018</v>
      </c>
      <c r="C7" s="38">
        <v>162078</v>
      </c>
      <c r="D7" s="38">
        <v>47</v>
      </c>
      <c r="E7" s="38">
        <v>1</v>
      </c>
      <c r="F7" s="38">
        <v>0</v>
      </c>
      <c r="G7" s="38">
        <v>0</v>
      </c>
      <c r="H7" s="38" t="s">
        <v>96</v>
      </c>
      <c r="I7" s="38" t="s">
        <v>97</v>
      </c>
      <c r="J7" s="38" t="s">
        <v>98</v>
      </c>
      <c r="K7" s="38" t="s">
        <v>99</v>
      </c>
      <c r="L7" s="38" t="s">
        <v>100</v>
      </c>
      <c r="M7" s="38" t="s">
        <v>101</v>
      </c>
      <c r="N7" s="39" t="s">
        <v>102</v>
      </c>
      <c r="O7" s="39" t="s">
        <v>103</v>
      </c>
      <c r="P7" s="39">
        <v>12.95</v>
      </c>
      <c r="Q7" s="39">
        <v>1521</v>
      </c>
      <c r="R7" s="39">
        <v>41420</v>
      </c>
      <c r="S7" s="39">
        <v>426.31</v>
      </c>
      <c r="T7" s="39">
        <v>97.16</v>
      </c>
      <c r="U7" s="39">
        <v>5345</v>
      </c>
      <c r="V7" s="39">
        <v>6.47</v>
      </c>
      <c r="W7" s="39">
        <v>826.12</v>
      </c>
      <c r="X7" s="39">
        <v>89.8</v>
      </c>
      <c r="Y7" s="39">
        <v>101.45</v>
      </c>
      <c r="Z7" s="39">
        <v>100.72</v>
      </c>
      <c r="AA7" s="39">
        <v>121.59</v>
      </c>
      <c r="AB7" s="39">
        <v>113.53</v>
      </c>
      <c r="AC7" s="39">
        <v>75.09</v>
      </c>
      <c r="AD7" s="39">
        <v>75.34</v>
      </c>
      <c r="AE7" s="39">
        <v>76.650000000000006</v>
      </c>
      <c r="AF7" s="39">
        <v>73.959999999999994</v>
      </c>
      <c r="AG7" s="39">
        <v>75.010000000000005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476.59</v>
      </c>
      <c r="BF7" s="39">
        <v>533.08000000000004</v>
      </c>
      <c r="BG7" s="39">
        <v>534.1</v>
      </c>
      <c r="BH7" s="39">
        <v>520.83000000000004</v>
      </c>
      <c r="BI7" s="39">
        <v>615.25</v>
      </c>
      <c r="BJ7" s="39">
        <v>1228.58</v>
      </c>
      <c r="BK7" s="39">
        <v>1280.18</v>
      </c>
      <c r="BL7" s="39">
        <v>1346.23</v>
      </c>
      <c r="BM7" s="39">
        <v>1295.06</v>
      </c>
      <c r="BN7" s="39">
        <v>1168.7</v>
      </c>
      <c r="BO7" s="39">
        <v>1074.1400000000001</v>
      </c>
      <c r="BP7" s="39">
        <v>85.93</v>
      </c>
      <c r="BQ7" s="39">
        <v>88.34</v>
      </c>
      <c r="BR7" s="39">
        <v>97.41</v>
      </c>
      <c r="BS7" s="39">
        <v>117.67</v>
      </c>
      <c r="BT7" s="39">
        <v>108.04</v>
      </c>
      <c r="BU7" s="39">
        <v>53.81</v>
      </c>
      <c r="BV7" s="39">
        <v>53.62</v>
      </c>
      <c r="BW7" s="39">
        <v>53.41</v>
      </c>
      <c r="BX7" s="39">
        <v>53.29</v>
      </c>
      <c r="BY7" s="39">
        <v>53.59</v>
      </c>
      <c r="BZ7" s="39">
        <v>54.36</v>
      </c>
      <c r="CA7" s="39">
        <v>57</v>
      </c>
      <c r="CB7" s="39">
        <v>56.96</v>
      </c>
      <c r="CC7" s="39">
        <v>61.03</v>
      </c>
      <c r="CD7" s="39">
        <v>57.28</v>
      </c>
      <c r="CE7" s="39">
        <v>71.42</v>
      </c>
      <c r="CF7" s="39">
        <v>284.64999999999998</v>
      </c>
      <c r="CG7" s="39">
        <v>287.7</v>
      </c>
      <c r="CH7" s="39">
        <v>277.39999999999998</v>
      </c>
      <c r="CI7" s="39">
        <v>259.02</v>
      </c>
      <c r="CJ7" s="39">
        <v>259.79000000000002</v>
      </c>
      <c r="CK7" s="39">
        <v>296.39999999999998</v>
      </c>
      <c r="CL7" s="39">
        <v>35.39</v>
      </c>
      <c r="CM7" s="39">
        <v>36.200000000000003</v>
      </c>
      <c r="CN7" s="39">
        <v>35.03</v>
      </c>
      <c r="CO7" s="39">
        <v>36.86</v>
      </c>
      <c r="CP7" s="39">
        <v>31.55</v>
      </c>
      <c r="CQ7" s="39">
        <v>58.96</v>
      </c>
      <c r="CR7" s="39">
        <v>58.1</v>
      </c>
      <c r="CS7" s="39">
        <v>56.19</v>
      </c>
      <c r="CT7" s="39">
        <v>56.65</v>
      </c>
      <c r="CU7" s="39">
        <v>56.41</v>
      </c>
      <c r="CV7" s="39">
        <v>55.95</v>
      </c>
      <c r="CW7" s="39">
        <v>80.37</v>
      </c>
      <c r="CX7" s="39">
        <v>79.39</v>
      </c>
      <c r="CY7" s="39">
        <v>80.12</v>
      </c>
      <c r="CZ7" s="39">
        <v>80.25</v>
      </c>
      <c r="DA7" s="39">
        <v>79.19</v>
      </c>
      <c r="DB7" s="39">
        <v>76.58</v>
      </c>
      <c r="DC7" s="39">
        <v>76.69</v>
      </c>
      <c r="DD7" s="39">
        <v>77.180000000000007</v>
      </c>
      <c r="DE7" s="39">
        <v>76.13</v>
      </c>
      <c r="DF7" s="39">
        <v>75.12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0.22</v>
      </c>
      <c r="EE7" s="39">
        <v>0</v>
      </c>
      <c r="EF7" s="39">
        <v>0.25</v>
      </c>
      <c r="EG7" s="39">
        <v>0.9</v>
      </c>
      <c r="EH7" s="39">
        <v>0.83</v>
      </c>
      <c r="EI7" s="39">
        <v>0.98</v>
      </c>
      <c r="EJ7" s="39">
        <v>0.76</v>
      </c>
      <c r="EK7" s="39">
        <v>0.8</v>
      </c>
      <c r="EL7" s="39">
        <v>0.96</v>
      </c>
      <c r="EM7" s="39">
        <v>0.65</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2020-01-28T11:59:10Z</cp:lastPrinted>
  <dcterms:created xsi:type="dcterms:W3CDTF">2019-12-05T04:36:41Z</dcterms:created>
  <dcterms:modified xsi:type="dcterms:W3CDTF">2020-01-28T11:59:11Z</dcterms:modified>
  <cp:category/>
</cp:coreProperties>
</file>