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3"/>
  <workbookPr/>
  <mc:AlternateContent xmlns:mc="http://schemas.openxmlformats.org/markup-compatibility/2006">
    <mc:Choice Requires="x15">
      <x15ac:absPath xmlns:x15ac="http://schemas.microsoft.com/office/spreadsheetml/2010/11/ac" url="C:\Users\211001\Desktop\【131(金)〆】公営企業に係る経営比較分析表（平成30年度決算）の分析等について\県へ回答\下水\"/>
    </mc:Choice>
  </mc:AlternateContent>
  <xr:revisionPtr revIDLastSave="0" documentId="13_ncr:1_{95987D33-2F1F-4197-9646-27536A79FFA9}" xr6:coauthVersionLast="36" xr6:coauthVersionMax="36" xr10:uidLastSave="{00000000-0000-0000-0000-000000000000}"/>
  <workbookProtection workbookAlgorithmName="SHA-512" workbookHashValue="KpI+cG/Sl1zpyfbtJ9KTVS5keWCpdNT9XwyJDCBqmjcHLU2x+1asI861ZuhZZa8MBOegUXyISLEpP9KIcuHUnQ==" workbookSaltValue="CIKatXseESfuEaWyXc59g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W10" i="4"/>
  <c r="P10" i="4"/>
  <c r="BB8" i="4"/>
  <c r="AT8" i="4"/>
  <c r="AD8" i="4"/>
  <c r="W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<sst xmlns="http://schemas.openxmlformats.org/spreadsheetml/2006/main" count="223" uniqueCount="111">
  <si>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</si>
  <si>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</si>
  <si>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</si>
  <si>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</si>
  <si>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</si>
  <si>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</si>
  <si>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</si>
  <si>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</si>
  <si>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</si>
  <si>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</si>
  <si>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</si>
  <si>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</si>
  <si>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</si>
  <si>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</si>
  <si>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</si>
  <si>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</si>
  <si>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</si>
  <si>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</si>
  <si>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</si>
  <si>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</si>
  <si>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</si>
  <si>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</si>
  <si>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</si>
  <si>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</si>
  <si>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</si>
  <si>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</si>
  <si>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</si>
  <si>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</si>
  <si>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</si>
  <si>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</si>
  <si>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</si>
  <si>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</si>
  <si>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</si>
  <si>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</si>
  <si>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</si>
  <si>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</si>
  <si>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</si>
  <si>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</si>
  <si>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</si>
  <si>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</si>
  <si>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</si>
  <si>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</si>
  <si>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</si>
  <si>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</si>
  <si>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</si>
  <si>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</si>
  <si>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</si>
  <si>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</si>
  <si>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</si>
  <si>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</si>
  <si>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</si>
  <si>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</si>
  <si>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</si>
  <si>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</si>
  <si>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</si>
  <si>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</si>
  <si>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</si>
  <si>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</si>
  <si>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</si>
  <si>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</si>
  <si>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</si>
  <si>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</si>
  <si>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</si>
  <si>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</si>
  <si>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</si>
  <si>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</si>
  <si>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</si>
  <si>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</si>
  <si>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</si>
  <si>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</si>
  <si>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</si>
  <si>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</si>
  <si>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</si>
  <si>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</si>
  <si>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</si>
  <si>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</si>
  <si>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</si>
  <si>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</si>
  <si>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</si>
  <si>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</si>
  <si>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</si>
  <si>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</si>
  <si>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</si>
  <si>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</si>
  <si>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</si>
  <si>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</si>
  <si>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</si>
  <si>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</si>
  <si>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</si>
  <si>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</si>
  <si>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</si>
  <si>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</si>
  <si>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</si>
  <si>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</si>
  <si>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</si>
  <si>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</si>
  <si>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黒部市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</si>
  <si>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</si>
  <si>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</si>
  <si>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</si>
  <si>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</si>
  <si>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</si>
  <si>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</si>
  <si>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</si>
  <si>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</si>
  <si>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</si>
  <si>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</si>
  <si>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</si>
  <si>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当市における下水道事業の創設は昭和61年であることから、法定耐用年数を経過した管渠等はない。
有形固定資産減価償却率は上昇傾向にあるものの全国平均値、類似団体平均値よりも低い状況にある。
将来の施設の更新に備え、財源の確保に努めるとともに、経営に与える影響等を分析し、必要に応じて経営改善の実施や投資計画等の見直しを行う必要がある。</t>
    <phoneticPr fontId="4"/>
  </si>
  <si>
    <t xml:space="preserve">経常収支比率について、平成30年度は黒字となっており、かつ累積欠損金は発生していない。
企業債残高対事業規模比率について、類似団体と比べ高い値となっているが、汚水処理施設の整備と長寿命化を同時に実施していることが影響している。
企業債残高は年々減少しているが、平成30年度では、使用料収入が減少したため比率が増加した。
経費回収率について、類似団体と同水準程度であるものの、一般会計からの繰入金に依存している。
水洗化率は年々増加してきており、今後も更なる接続の増加を目指す。
</t>
    <rPh sb="11" eb="13">
      <t>ヘイセイ</t>
    </rPh>
    <rPh sb="80" eb="82">
      <t>オスイ</t>
    </rPh>
    <rPh sb="82" eb="84">
      <t>ショリ</t>
    </rPh>
    <rPh sb="84" eb="86">
      <t>シセツ</t>
    </rPh>
    <rPh sb="87" eb="89">
      <t>セイビ</t>
    </rPh>
    <rPh sb="90" eb="91">
      <t>チョウ</t>
    </rPh>
    <rPh sb="91" eb="93">
      <t>ジュミョウ</t>
    </rPh>
    <rPh sb="93" eb="94">
      <t>カ</t>
    </rPh>
    <rPh sb="95" eb="97">
      <t>ドウジ</t>
    </rPh>
    <rPh sb="98" eb="100">
      <t>ジッシ</t>
    </rPh>
    <rPh sb="107" eb="109">
      <t>エイキョウ</t>
    </rPh>
    <rPh sb="115" eb="117">
      <t>キギョウ</t>
    </rPh>
    <rPh sb="117" eb="118">
      <t>サイ</t>
    </rPh>
    <rPh sb="118" eb="120">
      <t>ザンダカ</t>
    </rPh>
    <rPh sb="121" eb="123">
      <t>ネンネン</t>
    </rPh>
    <rPh sb="123" eb="125">
      <t>ゲンショウ</t>
    </rPh>
    <rPh sb="131" eb="133">
      <t>ヘイセイ</t>
    </rPh>
    <rPh sb="135" eb="137">
      <t>ネンド</t>
    </rPh>
    <rPh sb="140" eb="143">
      <t>シヨウリョウ</t>
    </rPh>
    <rPh sb="143" eb="145">
      <t>シュウニュウ</t>
    </rPh>
    <rPh sb="146" eb="148">
      <t>ゲンショウ</t>
    </rPh>
    <rPh sb="152" eb="154">
      <t>ヒリツ</t>
    </rPh>
    <rPh sb="155" eb="157">
      <t>ゾウカ</t>
    </rPh>
    <rPh sb="180" eb="182">
      <t>テイド</t>
    </rPh>
    <rPh sb="198" eb="199">
      <t>キン</t>
    </rPh>
    <phoneticPr fontId="4"/>
  </si>
  <si>
    <t>経営改善に向けた方向性として、将来の人口減少による使用料収入の減、施設の老朽化等に伴う更新に備えた財源の確保を図る観点から、段階的な料金改定による収入の増加を図る必要がある。
経営戦略については令和２年度中に策定予定である。</t>
    <rPh sb="98" eb="100">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</si>
</sst>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62B-44BC-9D12-C15DCA6B2D10}"/>
            </c:ext>
          </c:extLst>
        </c:ser>
        <c:dLbls>
          <c:showLegendKey val="0"/>
          <c:showVal val="0"/>
          <c:showCatName val="0"/>
          <c:showSerName val="0"/>
          <c:showPercent val="0"/>
          <c:showBubbleSize val="0"/>
        </c:dLbls>
        <c:gapWidth val="150"/>
        <c:axId val="599916808"/>
        <c:axId val="599913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0.04</c:v>
                </c:pt>
                <c:pt idx="3">
                  <c:v>0.15</c:v>
                </c:pt>
                <c:pt idx="4">
                  <c:v>0.06</c:v>
                </c:pt>
              </c:numCache>
            </c:numRef>
          </c:val>
          <c:smooth val="0"/>
          <c:extLst>
            <c:ext xmlns:c16="http://schemas.microsoft.com/office/drawing/2014/chart" uri="{C3380CC4-5D6E-409C-BE32-E72D297353CC}">
              <c16:uniqueId val="{00000001-C62B-44BC-9D12-C15DCA6B2D10}"/>
            </c:ext>
          </c:extLst>
        </c:ser>
        <c:dLbls>
          <c:showLegendKey val="0"/>
          <c:showVal val="0"/>
          <c:showCatName val="0"/>
          <c:showSerName val="0"/>
          <c:showPercent val="0"/>
          <c:showBubbleSize val="0"/>
        </c:dLbls>
        <c:marker val="1"/>
        <c:smooth val="0"/>
        <c:axId val="599916808"/>
        <c:axId val="599913280"/>
      </c:lineChart>
      <c:dateAx>
        <c:axId val="599916808"/>
        <c:scaling>
          <c:orientation val="minMax"/>
        </c:scaling>
        <c:delete val="1"/>
        <c:axPos val="b"/>
        <c:numFmt formatCode="ge" sourceLinked="1"/>
        <c:majorTickMark val="none"/>
        <c:minorTickMark val="none"/>
        <c:tickLblPos val="none"/>
        <c:crossAx val="599913280"/>
        <c:crosses val="autoZero"/>
        <c:auto val="1"/>
        <c:lblOffset val="100"/>
        <c:baseTimeUnit val="years"/>
      </c:dateAx>
      <c:valAx>
        <c:axId val="59991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1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38.76</c:v>
                </c:pt>
                <c:pt idx="1">
                  <c:v>41.22</c:v>
                </c:pt>
                <c:pt idx="2">
                  <c:v>38.72</c:v>
                </c:pt>
                <c:pt idx="3">
                  <c:v>43.49</c:v>
                </c:pt>
                <c:pt idx="4">
                  <c:v>46.8</c:v>
                </c:pt>
              </c:numCache>
            </c:numRef>
          </c:val>
          <c:extLst>
            <c:ext xmlns:c16="http://schemas.microsoft.com/office/drawing/2014/chart" uri="{C3380CC4-5D6E-409C-BE32-E72D297353CC}">
              <c16:uniqueId val="{00000000-E4A8-4BFE-AB32-FEA716B2ACD5}"/>
            </c:ext>
          </c:extLst>
        </c:ser>
        <c:dLbls>
          <c:showLegendKey val="0"/>
          <c:showVal val="0"/>
          <c:showCatName val="0"/>
          <c:showSerName val="0"/>
          <c:showPercent val="0"/>
          <c:showBubbleSize val="0"/>
        </c:dLbls>
        <c:gapWidth val="150"/>
        <c:axId val="538046328"/>
        <c:axId val="53804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43.18</c:v>
                </c:pt>
                <c:pt idx="3">
                  <c:v>42.38</c:v>
                </c:pt>
                <c:pt idx="4">
                  <c:v>46.17</c:v>
                </c:pt>
              </c:numCache>
            </c:numRef>
          </c:val>
          <c:smooth val="0"/>
          <c:extLst>
            <c:ext xmlns:c16="http://schemas.microsoft.com/office/drawing/2014/chart" uri="{C3380CC4-5D6E-409C-BE32-E72D297353CC}">
              <c16:uniqueId val="{00000001-E4A8-4BFE-AB32-FEA716B2ACD5}"/>
            </c:ext>
          </c:extLst>
        </c:ser>
        <c:dLbls>
          <c:showLegendKey val="0"/>
          <c:showVal val="0"/>
          <c:showCatName val="0"/>
          <c:showSerName val="0"/>
          <c:showPercent val="0"/>
          <c:showBubbleSize val="0"/>
        </c:dLbls>
        <c:marker val="1"/>
        <c:smooth val="0"/>
        <c:axId val="538046328"/>
        <c:axId val="538046720"/>
      </c:lineChart>
      <c:dateAx>
        <c:axId val="538046328"/>
        <c:scaling>
          <c:orientation val="minMax"/>
        </c:scaling>
        <c:delete val="1"/>
        <c:axPos val="b"/>
        <c:numFmt formatCode="ge" sourceLinked="1"/>
        <c:majorTickMark val="none"/>
        <c:minorTickMark val="none"/>
        <c:tickLblPos val="none"/>
        <c:crossAx val="538046720"/>
        <c:crosses val="autoZero"/>
        <c:auto val="1"/>
        <c:lblOffset val="100"/>
        <c:baseTimeUnit val="years"/>
      </c:dateAx>
      <c:valAx>
        <c:axId val="53804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046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88.54</c:v>
                </c:pt>
                <c:pt idx="1">
                  <c:v>89.93</c:v>
                </c:pt>
                <c:pt idx="2">
                  <c:v>90.06</c:v>
                </c:pt>
                <c:pt idx="3">
                  <c:v>90.93</c:v>
                </c:pt>
                <c:pt idx="4">
                  <c:v>92.01</c:v>
                </c:pt>
              </c:numCache>
            </c:numRef>
          </c:val>
          <c:extLst>
            <c:ext xmlns:c16="http://schemas.microsoft.com/office/drawing/2014/chart" uri="{C3380CC4-5D6E-409C-BE32-E72D297353CC}">
              <c16:uniqueId val="{00000000-322D-427F-B0F4-73C18EA34993}"/>
            </c:ext>
          </c:extLst>
        </c:ser>
        <c:dLbls>
          <c:showLegendKey val="0"/>
          <c:showVal val="0"/>
          <c:showCatName val="0"/>
          <c:showSerName val="0"/>
          <c:showPercent val="0"/>
          <c:showBubbleSize val="0"/>
        </c:dLbls>
        <c:gapWidth val="150"/>
        <c:axId val="538043584"/>
        <c:axId val="538044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86.43</c:v>
                </c:pt>
                <c:pt idx="3">
                  <c:v>87.01</c:v>
                </c:pt>
                <c:pt idx="4">
                  <c:v>87.84</c:v>
                </c:pt>
              </c:numCache>
            </c:numRef>
          </c:val>
          <c:smooth val="0"/>
          <c:extLst>
            <c:ext xmlns:c16="http://schemas.microsoft.com/office/drawing/2014/chart" uri="{C3380CC4-5D6E-409C-BE32-E72D297353CC}">
              <c16:uniqueId val="{00000001-322D-427F-B0F4-73C18EA34993}"/>
            </c:ext>
          </c:extLst>
        </c:ser>
        <c:dLbls>
          <c:showLegendKey val="0"/>
          <c:showVal val="0"/>
          <c:showCatName val="0"/>
          <c:showSerName val="0"/>
          <c:showPercent val="0"/>
          <c:showBubbleSize val="0"/>
        </c:dLbls>
        <c:marker val="1"/>
        <c:smooth val="0"/>
        <c:axId val="538043584"/>
        <c:axId val="538044368"/>
      </c:lineChart>
      <c:dateAx>
        <c:axId val="538043584"/>
        <c:scaling>
          <c:orientation val="minMax"/>
        </c:scaling>
        <c:delete val="1"/>
        <c:axPos val="b"/>
        <c:numFmt formatCode="ge" sourceLinked="1"/>
        <c:majorTickMark val="none"/>
        <c:minorTickMark val="none"/>
        <c:tickLblPos val="none"/>
        <c:crossAx val="538044368"/>
        <c:crosses val="autoZero"/>
        <c:auto val="1"/>
        <c:lblOffset val="100"/>
        <c:baseTimeUnit val="years"/>
      </c:dateAx>
      <c:valAx>
        <c:axId val="53804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38043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95.22</c:v>
                </c:pt>
                <c:pt idx="1">
                  <c:v>100.2</c:v>
                </c:pt>
                <c:pt idx="2">
                  <c:v>103.74</c:v>
                </c:pt>
                <c:pt idx="3">
                  <c:v>101.18</c:v>
                </c:pt>
                <c:pt idx="4">
                  <c:v>100.18</c:v>
                </c:pt>
              </c:numCache>
            </c:numRef>
          </c:val>
          <c:extLst>
            <c:ext xmlns:c16="http://schemas.microsoft.com/office/drawing/2014/chart" uri="{C3380CC4-5D6E-409C-BE32-E72D297353CC}">
              <c16:uniqueId val="{00000000-712C-4229-9E58-35E27965A3F8}"/>
            </c:ext>
          </c:extLst>
        </c:ser>
        <c:dLbls>
          <c:showLegendKey val="0"/>
          <c:showVal val="0"/>
          <c:showCatName val="0"/>
          <c:showSerName val="0"/>
          <c:showPercent val="0"/>
          <c:showBubbleSize val="0"/>
        </c:dLbls>
        <c:gapWidth val="150"/>
        <c:axId val="599905440"/>
        <c:axId val="5999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101.24</c:v>
                </c:pt>
                <c:pt idx="1">
                  <c:v>100.94</c:v>
                </c:pt>
                <c:pt idx="2">
                  <c:v>101.17</c:v>
                </c:pt>
                <c:pt idx="3">
                  <c:v>103.61</c:v>
                </c:pt>
                <c:pt idx="4">
                  <c:v>102.95</c:v>
                </c:pt>
              </c:numCache>
            </c:numRef>
          </c:val>
          <c:smooth val="0"/>
          <c:extLst>
            <c:ext xmlns:c16="http://schemas.microsoft.com/office/drawing/2014/chart" uri="{C3380CC4-5D6E-409C-BE32-E72D297353CC}">
              <c16:uniqueId val="{00000001-712C-4229-9E58-35E27965A3F8}"/>
            </c:ext>
          </c:extLst>
        </c:ser>
        <c:dLbls>
          <c:showLegendKey val="0"/>
          <c:showVal val="0"/>
          <c:showCatName val="0"/>
          <c:showSerName val="0"/>
          <c:showPercent val="0"/>
          <c:showBubbleSize val="0"/>
        </c:dLbls>
        <c:marker val="1"/>
        <c:smooth val="0"/>
        <c:axId val="599905440"/>
        <c:axId val="599910144"/>
      </c:lineChart>
      <c:dateAx>
        <c:axId val="599905440"/>
        <c:scaling>
          <c:orientation val="minMax"/>
        </c:scaling>
        <c:delete val="1"/>
        <c:axPos val="b"/>
        <c:numFmt formatCode="ge" sourceLinked="1"/>
        <c:majorTickMark val="none"/>
        <c:minorTickMark val="none"/>
        <c:tickLblPos val="none"/>
        <c:crossAx val="599910144"/>
        <c:crosses val="autoZero"/>
        <c:auto val="1"/>
        <c:lblOffset val="100"/>
        <c:baseTimeUnit val="years"/>
      </c:dateAx>
      <c:valAx>
        <c:axId val="5999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0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13.07</c:v>
                </c:pt>
                <c:pt idx="1">
                  <c:v>15.19</c:v>
                </c:pt>
                <c:pt idx="2">
                  <c:v>17.41</c:v>
                </c:pt>
                <c:pt idx="3">
                  <c:v>19.190000000000001</c:v>
                </c:pt>
                <c:pt idx="4">
                  <c:v>21.01</c:v>
                </c:pt>
              </c:numCache>
            </c:numRef>
          </c:val>
          <c:extLst>
            <c:ext xmlns:c16="http://schemas.microsoft.com/office/drawing/2014/chart" uri="{C3380CC4-5D6E-409C-BE32-E72D297353CC}">
              <c16:uniqueId val="{00000000-B32C-4A96-ABF2-8D6395493B38}"/>
            </c:ext>
          </c:extLst>
        </c:ser>
        <c:dLbls>
          <c:showLegendKey val="0"/>
          <c:showVal val="0"/>
          <c:showCatName val="0"/>
          <c:showSerName val="0"/>
          <c:showPercent val="0"/>
          <c:showBubbleSize val="0"/>
        </c:dLbls>
        <c:gapWidth val="150"/>
        <c:axId val="599908184"/>
        <c:axId val="599915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22.34</c:v>
                </c:pt>
                <c:pt idx="1">
                  <c:v>22.79</c:v>
                </c:pt>
                <c:pt idx="2">
                  <c:v>28.48</c:v>
                </c:pt>
                <c:pt idx="3">
                  <c:v>28.59</c:v>
                </c:pt>
                <c:pt idx="4">
                  <c:v>26.56</c:v>
                </c:pt>
              </c:numCache>
            </c:numRef>
          </c:val>
          <c:smooth val="0"/>
          <c:extLst>
            <c:ext xmlns:c16="http://schemas.microsoft.com/office/drawing/2014/chart" uri="{C3380CC4-5D6E-409C-BE32-E72D297353CC}">
              <c16:uniqueId val="{00000001-B32C-4A96-ABF2-8D6395493B38}"/>
            </c:ext>
          </c:extLst>
        </c:ser>
        <c:dLbls>
          <c:showLegendKey val="0"/>
          <c:showVal val="0"/>
          <c:showCatName val="0"/>
          <c:showSerName val="0"/>
          <c:showPercent val="0"/>
          <c:showBubbleSize val="0"/>
        </c:dLbls>
        <c:marker val="1"/>
        <c:smooth val="0"/>
        <c:axId val="599908184"/>
        <c:axId val="599915240"/>
      </c:lineChart>
      <c:dateAx>
        <c:axId val="599908184"/>
        <c:scaling>
          <c:orientation val="minMax"/>
        </c:scaling>
        <c:delete val="1"/>
        <c:axPos val="b"/>
        <c:numFmt formatCode="ge" sourceLinked="1"/>
        <c:majorTickMark val="none"/>
        <c:minorTickMark val="none"/>
        <c:tickLblPos val="none"/>
        <c:crossAx val="599915240"/>
        <c:crosses val="autoZero"/>
        <c:auto val="1"/>
        <c:lblOffset val="100"/>
        <c:baseTimeUnit val="years"/>
      </c:dateAx>
      <c:valAx>
        <c:axId val="599915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0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B0-4C85-971C-DCDB90C8A457}"/>
            </c:ext>
          </c:extLst>
        </c:ser>
        <c:dLbls>
          <c:showLegendKey val="0"/>
          <c:showVal val="0"/>
          <c:showCatName val="0"/>
          <c:showSerName val="0"/>
          <c:showPercent val="0"/>
          <c:showBubbleSize val="0"/>
        </c:dLbls>
        <c:gapWidth val="150"/>
        <c:axId val="599909752"/>
        <c:axId val="599912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0.04</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4B0-4C85-971C-DCDB90C8A457}"/>
            </c:ext>
          </c:extLst>
        </c:ser>
        <c:dLbls>
          <c:showLegendKey val="0"/>
          <c:showVal val="0"/>
          <c:showCatName val="0"/>
          <c:showSerName val="0"/>
          <c:showPercent val="0"/>
          <c:showBubbleSize val="0"/>
        </c:dLbls>
        <c:marker val="1"/>
        <c:smooth val="0"/>
        <c:axId val="599909752"/>
        <c:axId val="599912888"/>
      </c:lineChart>
      <c:dateAx>
        <c:axId val="599909752"/>
        <c:scaling>
          <c:orientation val="minMax"/>
        </c:scaling>
        <c:delete val="1"/>
        <c:axPos val="b"/>
        <c:numFmt formatCode="ge" sourceLinked="1"/>
        <c:majorTickMark val="none"/>
        <c:minorTickMark val="none"/>
        <c:tickLblPos val="none"/>
        <c:crossAx val="599912888"/>
        <c:crosses val="autoZero"/>
        <c:auto val="1"/>
        <c:lblOffset val="100"/>
        <c:baseTimeUnit val="years"/>
      </c:dateAx>
      <c:valAx>
        <c:axId val="59991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097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48F-4F86-813D-88A8CAC73BB9}"/>
            </c:ext>
          </c:extLst>
        </c:ser>
        <c:dLbls>
          <c:showLegendKey val="0"/>
          <c:showVal val="0"/>
          <c:showCatName val="0"/>
          <c:showSerName val="0"/>
          <c:showPercent val="0"/>
          <c:showBubbleSize val="0"/>
        </c:dLbls>
        <c:gapWidth val="150"/>
        <c:axId val="599905832"/>
        <c:axId val="59990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184.13</c:v>
                </c:pt>
                <c:pt idx="1">
                  <c:v>101.85</c:v>
                </c:pt>
                <c:pt idx="2">
                  <c:v>68.930000000000007</c:v>
                </c:pt>
                <c:pt idx="3">
                  <c:v>80.63</c:v>
                </c:pt>
                <c:pt idx="4">
                  <c:v>27.02</c:v>
                </c:pt>
              </c:numCache>
            </c:numRef>
          </c:val>
          <c:smooth val="0"/>
          <c:extLst>
            <c:ext xmlns:c16="http://schemas.microsoft.com/office/drawing/2014/chart" uri="{C3380CC4-5D6E-409C-BE32-E72D297353CC}">
              <c16:uniqueId val="{00000001-548F-4F86-813D-88A8CAC73BB9}"/>
            </c:ext>
          </c:extLst>
        </c:ser>
        <c:dLbls>
          <c:showLegendKey val="0"/>
          <c:showVal val="0"/>
          <c:showCatName val="0"/>
          <c:showSerName val="0"/>
          <c:showPercent val="0"/>
          <c:showBubbleSize val="0"/>
        </c:dLbls>
        <c:marker val="1"/>
        <c:smooth val="0"/>
        <c:axId val="599905832"/>
        <c:axId val="599908576"/>
      </c:lineChart>
      <c:dateAx>
        <c:axId val="599905832"/>
        <c:scaling>
          <c:orientation val="minMax"/>
        </c:scaling>
        <c:delete val="1"/>
        <c:axPos val="b"/>
        <c:numFmt formatCode="ge" sourceLinked="1"/>
        <c:majorTickMark val="none"/>
        <c:minorTickMark val="none"/>
        <c:tickLblPos val="none"/>
        <c:crossAx val="599908576"/>
        <c:crosses val="autoZero"/>
        <c:auto val="1"/>
        <c:lblOffset val="100"/>
        <c:baseTimeUnit val="years"/>
      </c:dateAx>
      <c:valAx>
        <c:axId val="5999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0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121.54</c:v>
                </c:pt>
                <c:pt idx="1">
                  <c:v>205.94</c:v>
                </c:pt>
                <c:pt idx="2">
                  <c:v>190.57</c:v>
                </c:pt>
                <c:pt idx="3">
                  <c:v>160.91999999999999</c:v>
                </c:pt>
                <c:pt idx="4">
                  <c:v>149.18</c:v>
                </c:pt>
              </c:numCache>
            </c:numRef>
          </c:val>
          <c:extLst>
            <c:ext xmlns:c16="http://schemas.microsoft.com/office/drawing/2014/chart" uri="{C3380CC4-5D6E-409C-BE32-E72D297353CC}">
              <c16:uniqueId val="{00000000-3524-4819-BC1D-407E7DA05829}"/>
            </c:ext>
          </c:extLst>
        </c:ser>
        <c:dLbls>
          <c:showLegendKey val="0"/>
          <c:showVal val="0"/>
          <c:showCatName val="0"/>
          <c:showSerName val="0"/>
          <c:showPercent val="0"/>
          <c:showBubbleSize val="0"/>
        </c:dLbls>
        <c:gapWidth val="150"/>
        <c:axId val="599918376"/>
        <c:axId val="59992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63.22</c:v>
                </c:pt>
                <c:pt idx="1">
                  <c:v>49.07</c:v>
                </c:pt>
                <c:pt idx="2">
                  <c:v>70.42</c:v>
                </c:pt>
                <c:pt idx="3">
                  <c:v>70.92</c:v>
                </c:pt>
                <c:pt idx="4">
                  <c:v>60.67</c:v>
                </c:pt>
              </c:numCache>
            </c:numRef>
          </c:val>
          <c:smooth val="0"/>
          <c:extLst>
            <c:ext xmlns:c16="http://schemas.microsoft.com/office/drawing/2014/chart" uri="{C3380CC4-5D6E-409C-BE32-E72D297353CC}">
              <c16:uniqueId val="{00000001-3524-4819-BC1D-407E7DA05829}"/>
            </c:ext>
          </c:extLst>
        </c:ser>
        <c:dLbls>
          <c:showLegendKey val="0"/>
          <c:showVal val="0"/>
          <c:showCatName val="0"/>
          <c:showSerName val="0"/>
          <c:showPercent val="0"/>
          <c:showBubbleSize val="0"/>
        </c:dLbls>
        <c:marker val="1"/>
        <c:smooth val="0"/>
        <c:axId val="599918376"/>
        <c:axId val="599920728"/>
      </c:lineChart>
      <c:dateAx>
        <c:axId val="599918376"/>
        <c:scaling>
          <c:orientation val="minMax"/>
        </c:scaling>
        <c:delete val="1"/>
        <c:axPos val="b"/>
        <c:numFmt formatCode="ge" sourceLinked="1"/>
        <c:majorTickMark val="none"/>
        <c:minorTickMark val="none"/>
        <c:tickLblPos val="none"/>
        <c:crossAx val="599920728"/>
        <c:crosses val="autoZero"/>
        <c:auto val="1"/>
        <c:lblOffset val="100"/>
        <c:baseTimeUnit val="years"/>
      </c:dateAx>
      <c:valAx>
        <c:axId val="59992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18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2221.02</c:v>
                </c:pt>
                <c:pt idx="1">
                  <c:v>2111.39</c:v>
                </c:pt>
                <c:pt idx="2">
                  <c:v>1797.67</c:v>
                </c:pt>
                <c:pt idx="3">
                  <c:v>1618.38</c:v>
                </c:pt>
                <c:pt idx="4">
                  <c:v>1631.39</c:v>
                </c:pt>
              </c:numCache>
            </c:numRef>
          </c:val>
          <c:extLst>
            <c:ext xmlns:c16="http://schemas.microsoft.com/office/drawing/2014/chart" uri="{C3380CC4-5D6E-409C-BE32-E72D297353CC}">
              <c16:uniqueId val="{00000000-D018-4E5E-A572-162269EE1E67}"/>
            </c:ext>
          </c:extLst>
        </c:ser>
        <c:dLbls>
          <c:showLegendKey val="0"/>
          <c:showVal val="0"/>
          <c:showCatName val="0"/>
          <c:showSerName val="0"/>
          <c:showPercent val="0"/>
          <c:showBubbleSize val="0"/>
        </c:dLbls>
        <c:gapWidth val="150"/>
        <c:axId val="599919944"/>
        <c:axId val="599917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1467.94</c:v>
                </c:pt>
                <c:pt idx="3">
                  <c:v>1144.94</c:v>
                </c:pt>
                <c:pt idx="4">
                  <c:v>1252.71</c:v>
                </c:pt>
              </c:numCache>
            </c:numRef>
          </c:val>
          <c:smooth val="0"/>
          <c:extLst>
            <c:ext xmlns:c16="http://schemas.microsoft.com/office/drawing/2014/chart" uri="{C3380CC4-5D6E-409C-BE32-E72D297353CC}">
              <c16:uniqueId val="{00000001-D018-4E5E-A572-162269EE1E67}"/>
            </c:ext>
          </c:extLst>
        </c:ser>
        <c:dLbls>
          <c:showLegendKey val="0"/>
          <c:showVal val="0"/>
          <c:showCatName val="0"/>
          <c:showSerName val="0"/>
          <c:showPercent val="0"/>
          <c:showBubbleSize val="0"/>
        </c:dLbls>
        <c:marker val="1"/>
        <c:smooth val="0"/>
        <c:axId val="599919944"/>
        <c:axId val="599917592"/>
      </c:lineChart>
      <c:dateAx>
        <c:axId val="599919944"/>
        <c:scaling>
          <c:orientation val="minMax"/>
        </c:scaling>
        <c:delete val="1"/>
        <c:axPos val="b"/>
        <c:numFmt formatCode="ge" sourceLinked="1"/>
        <c:majorTickMark val="none"/>
        <c:minorTickMark val="none"/>
        <c:tickLblPos val="none"/>
        <c:crossAx val="599917592"/>
        <c:crosses val="autoZero"/>
        <c:auto val="1"/>
        <c:lblOffset val="100"/>
        <c:baseTimeUnit val="years"/>
      </c:dateAx>
      <c:valAx>
        <c:axId val="59991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91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76.430000000000007</c:v>
                </c:pt>
                <c:pt idx="1">
                  <c:v>82.4</c:v>
                </c:pt>
                <c:pt idx="2">
                  <c:v>96.97</c:v>
                </c:pt>
                <c:pt idx="3">
                  <c:v>86.79</c:v>
                </c:pt>
                <c:pt idx="4">
                  <c:v>91.79</c:v>
                </c:pt>
              </c:numCache>
            </c:numRef>
          </c:val>
          <c:extLst>
            <c:ext xmlns:c16="http://schemas.microsoft.com/office/drawing/2014/chart" uri="{C3380CC4-5D6E-409C-BE32-E72D297353CC}">
              <c16:uniqueId val="{00000000-0B0D-4435-A48D-D77272C59B9E}"/>
            </c:ext>
          </c:extLst>
        </c:ser>
        <c:dLbls>
          <c:showLegendKey val="0"/>
          <c:showVal val="0"/>
          <c:showCatName val="0"/>
          <c:showSerName val="0"/>
          <c:showPercent val="0"/>
          <c:showBubbleSize val="0"/>
        </c:dLbls>
        <c:gapWidth val="150"/>
        <c:axId val="122020800"/>
        <c:axId val="122021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83.3</c:v>
                </c:pt>
                <c:pt idx="3">
                  <c:v>88.16</c:v>
                </c:pt>
                <c:pt idx="4">
                  <c:v>87.03</c:v>
                </c:pt>
              </c:numCache>
            </c:numRef>
          </c:val>
          <c:smooth val="0"/>
          <c:extLst>
            <c:ext xmlns:c16="http://schemas.microsoft.com/office/drawing/2014/chart" uri="{C3380CC4-5D6E-409C-BE32-E72D297353CC}">
              <c16:uniqueId val="{00000001-0B0D-4435-A48D-D77272C59B9E}"/>
            </c:ext>
          </c:extLst>
        </c:ser>
        <c:dLbls>
          <c:showLegendKey val="0"/>
          <c:showVal val="0"/>
          <c:showCatName val="0"/>
          <c:showSerName val="0"/>
          <c:showPercent val="0"/>
          <c:showBubbleSize val="0"/>
        </c:dLbls>
        <c:marker val="1"/>
        <c:smooth val="0"/>
        <c:axId val="122020800"/>
        <c:axId val="122021976"/>
      </c:lineChart>
      <c:dateAx>
        <c:axId val="122020800"/>
        <c:scaling>
          <c:orientation val="minMax"/>
        </c:scaling>
        <c:delete val="1"/>
        <c:axPos val="b"/>
        <c:numFmt formatCode="ge" sourceLinked="1"/>
        <c:majorTickMark val="none"/>
        <c:minorTickMark val="none"/>
        <c:tickLblPos val="none"/>
        <c:crossAx val="122021976"/>
        <c:crosses val="autoZero"/>
        <c:auto val="1"/>
        <c:lblOffset val="100"/>
        <c:baseTimeUnit val="years"/>
      </c:dateAx>
      <c:valAx>
        <c:axId val="12202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149.26</c:v>
                </c:pt>
                <c:pt idx="1">
                  <c:v>130.63999999999999</c:v>
                </c:pt>
                <c:pt idx="2">
                  <c:v>127.53</c:v>
                </c:pt>
                <c:pt idx="3">
                  <c:v>150</c:v>
                </c:pt>
                <c:pt idx="4">
                  <c:v>150</c:v>
                </c:pt>
              </c:numCache>
            </c:numRef>
          </c:val>
          <c:extLst>
            <c:ext xmlns:c16="http://schemas.microsoft.com/office/drawing/2014/chart" uri="{C3380CC4-5D6E-409C-BE32-E72D297353CC}">
              <c16:uniqueId val="{00000000-C8BA-44C2-9C69-14539459A14A}"/>
            </c:ext>
          </c:extLst>
        </c:ser>
        <c:dLbls>
          <c:showLegendKey val="0"/>
          <c:showVal val="0"/>
          <c:showCatName val="0"/>
          <c:showSerName val="0"/>
          <c:showPercent val="0"/>
          <c:showBubbleSize val="0"/>
        </c:dLbls>
        <c:gapWidth val="150"/>
        <c:axId val="122021584"/>
        <c:axId val="538045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184.56</c:v>
                </c:pt>
                <c:pt idx="3">
                  <c:v>173.89</c:v>
                </c:pt>
                <c:pt idx="4">
                  <c:v>177.02</c:v>
                </c:pt>
              </c:numCache>
            </c:numRef>
          </c:val>
          <c:smooth val="0"/>
          <c:extLst>
            <c:ext xmlns:c16="http://schemas.microsoft.com/office/drawing/2014/chart" uri="{C3380CC4-5D6E-409C-BE32-E72D297353CC}">
              <c16:uniqueId val="{00000001-C8BA-44C2-9C69-14539459A14A}"/>
            </c:ext>
          </c:extLst>
        </c:ser>
        <c:dLbls>
          <c:showLegendKey val="0"/>
          <c:showVal val="0"/>
          <c:showCatName val="0"/>
          <c:showSerName val="0"/>
          <c:showPercent val="0"/>
          <c:showBubbleSize val="0"/>
        </c:dLbls>
        <c:marker val="1"/>
        <c:smooth val="0"/>
        <c:axId val="122021584"/>
        <c:axId val="538045544"/>
      </c:lineChart>
      <c:dateAx>
        <c:axId val="122021584"/>
        <c:scaling>
          <c:orientation val="minMax"/>
        </c:scaling>
        <c:delete val="1"/>
        <c:axPos val="b"/>
        <c:numFmt formatCode="ge" sourceLinked="1"/>
        <c:majorTickMark val="none"/>
        <c:minorTickMark val="none"/>
        <c:tickLblPos val="none"/>
        <c:crossAx val="538045544"/>
        <c:crosses val="autoZero"/>
        <c:auto val="1"/>
        <c:lblOffset val="100"/>
        <c:baseTimeUnit val="years"/>
      </c:dateAx>
      <c:valAx>
        <c:axId val="53804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2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黒部市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D1</v>
      </c>
      <c r="X8" s="71"/>
      <c r="Y8" s="71"/>
      <c r="Z8" s="71"/>
      <c r="AA8" s="71"/>
      <c r="AB8" s="71"/>
      <c r="AC8" s="71"/>
      <c r="AD8" s="72" t="str">
        <f>データ!$M$6</f>
        <v>非設置</v>
      </c>
      <c r="AE8" s="72"/>
      <c r="AF8" s="72"/>
      <c r="AG8" s="72"/>
      <c r="AH8" s="72"/>
      <c r="AI8" s="72"/>
      <c r="AJ8" s="72"/>
      <c r="AK8" s="3"/>
      <c r="AL8" s="68">
        <f>データ!S6</f>
        <v>41420</v>
      </c>
      <c r="AM8" s="68"/>
      <c r="AN8" s="68"/>
      <c r="AO8" s="68"/>
      <c r="AP8" s="68"/>
      <c r="AQ8" s="68"/>
      <c r="AR8" s="68"/>
      <c r="AS8" s="68"/>
      <c r="AT8" s="67">
        <f>データ!T6</f>
        <v>426.31</v>
      </c>
      <c r="AU8" s="67"/>
      <c r="AV8" s="67"/>
      <c r="AW8" s="67"/>
      <c r="AX8" s="67"/>
      <c r="AY8" s="67"/>
      <c r="AZ8" s="67"/>
      <c r="BA8" s="67"/>
      <c r="BB8" s="67">
        <f>データ!U6</f>
        <v>97.16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48.41</v>
      </c>
      <c r="J10" s="67"/>
      <c r="K10" s="67"/>
      <c r="L10" s="67"/>
      <c r="M10" s="67"/>
      <c r="N10" s="67"/>
      <c r="O10" s="67"/>
      <c r="P10" s="67">
        <f>データ!P6</f>
        <v>22.81</v>
      </c>
      <c r="Q10" s="67"/>
      <c r="R10" s="67"/>
      <c r="S10" s="67"/>
      <c r="T10" s="67"/>
      <c r="U10" s="67"/>
      <c r="V10" s="67"/>
      <c r="W10" s="67">
        <f>データ!Q6</f>
        <v>66.930000000000007</v>
      </c>
      <c r="X10" s="67"/>
      <c r="Y10" s="67"/>
      <c r="Z10" s="67"/>
      <c r="AA10" s="67"/>
      <c r="AB10" s="67"/>
      <c r="AC10" s="67"/>
      <c r="AD10" s="68">
        <f>データ!R6</f>
        <v>2951</v>
      </c>
      <c r="AE10" s="68"/>
      <c r="AF10" s="68"/>
      <c r="AG10" s="68"/>
      <c r="AH10" s="68"/>
      <c r="AI10" s="68"/>
      <c r="AJ10" s="68"/>
      <c r="AK10" s="2"/>
      <c r="AL10" s="68">
        <f>データ!V6</f>
        <v>9413</v>
      </c>
      <c r="AM10" s="68"/>
      <c r="AN10" s="68"/>
      <c r="AO10" s="68"/>
      <c r="AP10" s="68"/>
      <c r="AQ10" s="68"/>
      <c r="AR10" s="68"/>
      <c r="AS10" s="68"/>
      <c r="AT10" s="67">
        <f>データ!W6</f>
        <v>3.28</v>
      </c>
      <c r="AU10" s="67"/>
      <c r="AV10" s="67"/>
      <c r="AW10" s="67"/>
      <c r="AX10" s="67"/>
      <c r="AY10" s="67"/>
      <c r="AZ10" s="67"/>
      <c r="BA10" s="67"/>
      <c r="BB10" s="67">
        <f>データ!X6</f>
        <v>2869.82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Vc/fO3QEn9wFzlbWhKLf5L5CSsQdMmudu/9ivD3vJp4F4jIjYgwwOe6T5eTtkk5K+jfJCt8Da+8GH2ONCIKwsA==" saltValue="nGZQrfucWd2SEDOMpGDY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162078</v>
      </c>
      <c r="D6" s="33">
        <f t="shared" si="3"/>
        <v>46</v>
      </c>
      <c r="E6" s="33">
        <f t="shared" si="3"/>
        <v>17</v>
      </c>
      <c r="F6" s="33">
        <f t="shared" si="3"/>
        <v>4</v>
      </c>
      <c r="G6" s="33">
        <f t="shared" si="3"/>
        <v>0</v>
      </c>
      <c r="H6" s="33" t="str">
        <f t="shared" si="3"/>
        <v>富山県　黒部市</v>
      </c>
      <c r="I6" s="33" t="str">
        <f t="shared" si="3"/>
        <v>法適用</v>
      </c>
      <c r="J6" s="33" t="str">
        <f t="shared" si="3"/>
        <v>下水道事業</v>
      </c>
      <c r="K6" s="33" t="str">
        <f t="shared" si="3"/>
        <v>特定環境保全公共下水道</v>
      </c>
      <c r="L6" s="33" t="str">
        <f t="shared" si="3"/>
        <v>D1</v>
      </c>
      <c r="M6" s="33" t="str">
        <f t="shared" si="3"/>
        <v>非設置</v>
      </c>
      <c r="N6" s="34" t="str">
        <f t="shared" si="3"/>
        <v>-</v>
      </c>
      <c r="O6" s="34">
        <f t="shared" si="3"/>
        <v>48.41</v>
      </c>
      <c r="P6" s="34">
        <f t="shared" si="3"/>
        <v>22.81</v>
      </c>
      <c r="Q6" s="34">
        <f t="shared" si="3"/>
        <v>66.930000000000007</v>
      </c>
      <c r="R6" s="34">
        <f t="shared" si="3"/>
        <v>2951</v>
      </c>
      <c r="S6" s="34">
        <f t="shared" si="3"/>
        <v>41420</v>
      </c>
      <c r="T6" s="34">
        <f t="shared" si="3"/>
        <v>426.31</v>
      </c>
      <c r="U6" s="34">
        <f t="shared" si="3"/>
        <v>97.16</v>
      </c>
      <c r="V6" s="34">
        <f t="shared" si="3"/>
        <v>9413</v>
      </c>
      <c r="W6" s="34">
        <f t="shared" si="3"/>
        <v>3.28</v>
      </c>
      <c r="X6" s="34">
        <f t="shared" si="3"/>
        <v>2869.82</v>
      </c>
      <c r="Y6" s="35">
        <f>IF(Y7="",NA(),Y7)</f>
        <v>95.22</v>
      </c>
      <c r="Z6" s="35">
        <f t="shared" ref="Z6:AH6" si="4">IF(Z7="",NA(),Z7)</f>
        <v>100.2</v>
      </c>
      <c r="AA6" s="35">
        <f t="shared" si="4"/>
        <v>103.74</v>
      </c>
      <c r="AB6" s="35">
        <f t="shared" si="4"/>
        <v>101.18</v>
      </c>
      <c r="AC6" s="35">
        <f t="shared" si="4"/>
        <v>100.18</v>
      </c>
      <c r="AD6" s="35">
        <f t="shared" si="4"/>
        <v>101.24</v>
      </c>
      <c r="AE6" s="35">
        <f t="shared" si="4"/>
        <v>100.94</v>
      </c>
      <c r="AF6" s="35">
        <f t="shared" si="4"/>
        <v>101.17</v>
      </c>
      <c r="AG6" s="35">
        <f t="shared" si="4"/>
        <v>103.61</v>
      </c>
      <c r="AH6" s="35">
        <f t="shared" si="4"/>
        <v>102.95</v>
      </c>
      <c r="AI6" s="34" t="str">
        <f>IF(AI7="","",IF(AI7="-","【-】","【"&amp;SUBSTITUTE(TEXT(AI7,"#,##0.00"),"-","△")&amp;"】"))</f>
        <v>【101.92】</v>
      </c>
      <c r="AJ6" s="34">
        <f>IF(AJ7="",NA(),AJ7)</f>
        <v>0</v>
      </c>
      <c r="AK6" s="34">
        <f t="shared" ref="AK6:AS6" si="5">IF(AK7="",NA(),AK7)</f>
        <v>0</v>
      </c>
      <c r="AL6" s="34">
        <f t="shared" si="5"/>
        <v>0</v>
      </c>
      <c r="AM6" s="34">
        <f t="shared" si="5"/>
        <v>0</v>
      </c>
      <c r="AN6" s="34">
        <f t="shared" si="5"/>
        <v>0</v>
      </c>
      <c r="AO6" s="35">
        <f t="shared" si="5"/>
        <v>184.13</v>
      </c>
      <c r="AP6" s="35">
        <f t="shared" si="5"/>
        <v>101.85</v>
      </c>
      <c r="AQ6" s="35">
        <f t="shared" si="5"/>
        <v>68.930000000000007</v>
      </c>
      <c r="AR6" s="35">
        <f t="shared" si="5"/>
        <v>80.63</v>
      </c>
      <c r="AS6" s="35">
        <f t="shared" si="5"/>
        <v>27.02</v>
      </c>
      <c r="AT6" s="34" t="str">
        <f>IF(AT7="","",IF(AT7="-","【-】","【"&amp;SUBSTITUTE(TEXT(AT7,"#,##0.00"),"-","△")&amp;"】"))</f>
        <v>【88.06】</v>
      </c>
      <c r="AU6" s="35">
        <f>IF(AU7="",NA(),AU7)</f>
        <v>121.54</v>
      </c>
      <c r="AV6" s="35">
        <f t="shared" ref="AV6:BD6" si="6">IF(AV7="",NA(),AV7)</f>
        <v>205.94</v>
      </c>
      <c r="AW6" s="35">
        <f t="shared" si="6"/>
        <v>190.57</v>
      </c>
      <c r="AX6" s="35">
        <f t="shared" si="6"/>
        <v>160.91999999999999</v>
      </c>
      <c r="AY6" s="35">
        <f t="shared" si="6"/>
        <v>149.18</v>
      </c>
      <c r="AZ6" s="35">
        <f t="shared" si="6"/>
        <v>63.22</v>
      </c>
      <c r="BA6" s="35">
        <f t="shared" si="6"/>
        <v>49.07</v>
      </c>
      <c r="BB6" s="35">
        <f t="shared" si="6"/>
        <v>70.42</v>
      </c>
      <c r="BC6" s="35">
        <f t="shared" si="6"/>
        <v>70.92</v>
      </c>
      <c r="BD6" s="35">
        <f t="shared" si="6"/>
        <v>60.67</v>
      </c>
      <c r="BE6" s="34" t="str">
        <f>IF(BE7="","",IF(BE7="-","【-】","【"&amp;SUBSTITUTE(TEXT(BE7,"#,##0.00"),"-","△")&amp;"】"))</f>
        <v>【54.23】</v>
      </c>
      <c r="BF6" s="35">
        <f>IF(BF7="",NA(),BF7)</f>
        <v>2221.02</v>
      </c>
      <c r="BG6" s="35">
        <f t="shared" ref="BG6:BO6" si="7">IF(BG7="",NA(),BG7)</f>
        <v>2111.39</v>
      </c>
      <c r="BH6" s="35">
        <f t="shared" si="7"/>
        <v>1797.67</v>
      </c>
      <c r="BI6" s="35">
        <f t="shared" si="7"/>
        <v>1618.38</v>
      </c>
      <c r="BJ6" s="35">
        <f t="shared" si="7"/>
        <v>1631.39</v>
      </c>
      <c r="BK6" s="35">
        <f t="shared" si="7"/>
        <v>1436</v>
      </c>
      <c r="BL6" s="35">
        <f t="shared" si="7"/>
        <v>1434.89</v>
      </c>
      <c r="BM6" s="35">
        <f t="shared" si="7"/>
        <v>1467.94</v>
      </c>
      <c r="BN6" s="35">
        <f t="shared" si="7"/>
        <v>1144.94</v>
      </c>
      <c r="BO6" s="35">
        <f t="shared" si="7"/>
        <v>1252.71</v>
      </c>
      <c r="BP6" s="34" t="str">
        <f>IF(BP7="","",IF(BP7="-","【-】","【"&amp;SUBSTITUTE(TEXT(BP7,"#,##0.00"),"-","△")&amp;"】"))</f>
        <v>【1,209.40】</v>
      </c>
      <c r="BQ6" s="35">
        <f>IF(BQ7="",NA(),BQ7)</f>
        <v>76.430000000000007</v>
      </c>
      <c r="BR6" s="35">
        <f t="shared" ref="BR6:BZ6" si="8">IF(BR7="",NA(),BR7)</f>
        <v>82.4</v>
      </c>
      <c r="BS6" s="35">
        <f t="shared" si="8"/>
        <v>96.97</v>
      </c>
      <c r="BT6" s="35">
        <f t="shared" si="8"/>
        <v>86.79</v>
      </c>
      <c r="BU6" s="35">
        <f t="shared" si="8"/>
        <v>91.79</v>
      </c>
      <c r="BV6" s="35">
        <f t="shared" si="8"/>
        <v>66.56</v>
      </c>
      <c r="BW6" s="35">
        <f t="shared" si="8"/>
        <v>66.22</v>
      </c>
      <c r="BX6" s="35">
        <f t="shared" si="8"/>
        <v>83.3</v>
      </c>
      <c r="BY6" s="35">
        <f t="shared" si="8"/>
        <v>88.16</v>
      </c>
      <c r="BZ6" s="35">
        <f t="shared" si="8"/>
        <v>87.03</v>
      </c>
      <c r="CA6" s="34" t="str">
        <f>IF(CA7="","",IF(CA7="-","【-】","【"&amp;SUBSTITUTE(TEXT(CA7,"#,##0.00"),"-","△")&amp;"】"))</f>
        <v>【74.48】</v>
      </c>
      <c r="CB6" s="35">
        <f>IF(CB7="",NA(),CB7)</f>
        <v>149.26</v>
      </c>
      <c r="CC6" s="35">
        <f t="shared" ref="CC6:CK6" si="9">IF(CC7="",NA(),CC7)</f>
        <v>130.63999999999999</v>
      </c>
      <c r="CD6" s="35">
        <f t="shared" si="9"/>
        <v>127.53</v>
      </c>
      <c r="CE6" s="35">
        <f t="shared" si="9"/>
        <v>150</v>
      </c>
      <c r="CF6" s="35">
        <f t="shared" si="9"/>
        <v>150</v>
      </c>
      <c r="CG6" s="35">
        <f t="shared" si="9"/>
        <v>244.29</v>
      </c>
      <c r="CH6" s="35">
        <f t="shared" si="9"/>
        <v>246.72</v>
      </c>
      <c r="CI6" s="35">
        <f t="shared" si="9"/>
        <v>184.56</v>
      </c>
      <c r="CJ6" s="35">
        <f t="shared" si="9"/>
        <v>173.89</v>
      </c>
      <c r="CK6" s="35">
        <f t="shared" si="9"/>
        <v>177.02</v>
      </c>
      <c r="CL6" s="34" t="str">
        <f>IF(CL7="","",IF(CL7="-","【-】","【"&amp;SUBSTITUTE(TEXT(CL7,"#,##0.00"),"-","△")&amp;"】"))</f>
        <v>【219.46】</v>
      </c>
      <c r="CM6" s="35">
        <f>IF(CM7="",NA(),CM7)</f>
        <v>38.76</v>
      </c>
      <c r="CN6" s="35">
        <f t="shared" ref="CN6:CV6" si="10">IF(CN7="",NA(),CN7)</f>
        <v>41.22</v>
      </c>
      <c r="CO6" s="35">
        <f t="shared" si="10"/>
        <v>38.72</v>
      </c>
      <c r="CP6" s="35">
        <f t="shared" si="10"/>
        <v>43.49</v>
      </c>
      <c r="CQ6" s="35">
        <f t="shared" si="10"/>
        <v>46.8</v>
      </c>
      <c r="CR6" s="35">
        <f t="shared" si="10"/>
        <v>43.58</v>
      </c>
      <c r="CS6" s="35">
        <f t="shared" si="10"/>
        <v>41.35</v>
      </c>
      <c r="CT6" s="35">
        <f t="shared" si="10"/>
        <v>43.18</v>
      </c>
      <c r="CU6" s="35">
        <f t="shared" si="10"/>
        <v>42.38</v>
      </c>
      <c r="CV6" s="35">
        <f t="shared" si="10"/>
        <v>46.17</v>
      </c>
      <c r="CW6" s="34" t="str">
        <f>IF(CW7="","",IF(CW7="-","【-】","【"&amp;SUBSTITUTE(TEXT(CW7,"#,##0.00"),"-","△")&amp;"】"))</f>
        <v>【42.82】</v>
      </c>
      <c r="CX6" s="35">
        <f>IF(CX7="",NA(),CX7)</f>
        <v>88.54</v>
      </c>
      <c r="CY6" s="35">
        <f t="shared" ref="CY6:DG6" si="11">IF(CY7="",NA(),CY7)</f>
        <v>89.93</v>
      </c>
      <c r="CZ6" s="35">
        <f t="shared" si="11"/>
        <v>90.06</v>
      </c>
      <c r="DA6" s="35">
        <f t="shared" si="11"/>
        <v>90.93</v>
      </c>
      <c r="DB6" s="35">
        <f t="shared" si="11"/>
        <v>92.01</v>
      </c>
      <c r="DC6" s="35">
        <f t="shared" si="11"/>
        <v>82.35</v>
      </c>
      <c r="DD6" s="35">
        <f t="shared" si="11"/>
        <v>82.9</v>
      </c>
      <c r="DE6" s="35">
        <f t="shared" si="11"/>
        <v>86.43</v>
      </c>
      <c r="DF6" s="35">
        <f t="shared" si="11"/>
        <v>87.01</v>
      </c>
      <c r="DG6" s="35">
        <f t="shared" si="11"/>
        <v>87.84</v>
      </c>
      <c r="DH6" s="34" t="str">
        <f>IF(DH7="","",IF(DH7="-","【-】","【"&amp;SUBSTITUTE(TEXT(DH7,"#,##0.00"),"-","△")&amp;"】"))</f>
        <v>【83.36】</v>
      </c>
      <c r="DI6" s="35">
        <f>IF(DI7="",NA(),DI7)</f>
        <v>13.07</v>
      </c>
      <c r="DJ6" s="35">
        <f t="shared" ref="DJ6:DR6" si="12">IF(DJ7="",NA(),DJ7)</f>
        <v>15.19</v>
      </c>
      <c r="DK6" s="35">
        <f t="shared" si="12"/>
        <v>17.41</v>
      </c>
      <c r="DL6" s="35">
        <f t="shared" si="12"/>
        <v>19.190000000000001</v>
      </c>
      <c r="DM6" s="35">
        <f t="shared" si="12"/>
        <v>21.01</v>
      </c>
      <c r="DN6" s="35">
        <f t="shared" si="12"/>
        <v>22.34</v>
      </c>
      <c r="DO6" s="35">
        <f t="shared" si="12"/>
        <v>22.79</v>
      </c>
      <c r="DP6" s="35">
        <f t="shared" si="12"/>
        <v>28.48</v>
      </c>
      <c r="DQ6" s="35">
        <f t="shared" si="12"/>
        <v>28.59</v>
      </c>
      <c r="DR6" s="35">
        <f t="shared" si="12"/>
        <v>26.56</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5">
        <f t="shared" si="13"/>
        <v>0.04</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0.04</v>
      </c>
      <c r="EM6" s="35">
        <f t="shared" si="14"/>
        <v>0.15</v>
      </c>
      <c r="EN6" s="35">
        <f t="shared" si="14"/>
        <v>0.06</v>
      </c>
      <c r="EO6" s="34" t="str">
        <f>IF(EO7="","",IF(EO7="-","【-】","【"&amp;SUBSTITUTE(TEXT(EO7,"#,##0.00"),"-","△")&amp;"】"))</f>
        <v>【0.12】</v>
      </c>
    </row>
    <row r="7" spans="1:148" s="36" customFormat="1" x14ac:dyDescent="0.15">
      <c r="A7" s="28"/>
      <c r="B7" s="37">
        <v>2018</v>
      </c>
      <c r="C7" s="37">
        <v>162078</v>
      </c>
      <c r="D7" s="37">
        <v>46</v>
      </c>
      <c r="E7" s="37">
        <v>17</v>
      </c>
      <c r="F7" s="37">
        <v>4</v>
      </c>
      <c r="G7" s="37">
        <v>0</v>
      </c>
      <c r="H7" s="37" t="s">
        <v>96</v>
      </c>
      <c r="I7" s="37" t="s">
        <v>97</v>
      </c>
      <c r="J7" s="37" t="s">
        <v>98</v>
      </c>
      <c r="K7" s="37" t="s">
        <v>99</v>
      </c>
      <c r="L7" s="37" t="s">
        <v>100</v>
      </c>
      <c r="M7" s="37" t="s">
        <v>101</v>
      </c>
      <c r="N7" s="38" t="s">
        <v>102</v>
      </c>
      <c r="O7" s="38">
        <v>48.41</v>
      </c>
      <c r="P7" s="38">
        <v>22.81</v>
      </c>
      <c r="Q7" s="38">
        <v>66.930000000000007</v>
      </c>
      <c r="R7" s="38">
        <v>2951</v>
      </c>
      <c r="S7" s="38">
        <v>41420</v>
      </c>
      <c r="T7" s="38">
        <v>426.31</v>
      </c>
      <c r="U7" s="38">
        <v>97.16</v>
      </c>
      <c r="V7" s="38">
        <v>9413</v>
      </c>
      <c r="W7" s="38">
        <v>3.28</v>
      </c>
      <c r="X7" s="38">
        <v>2869.82</v>
      </c>
      <c r="Y7" s="38">
        <v>95.22</v>
      </c>
      <c r="Z7" s="38">
        <v>100.2</v>
      </c>
      <c r="AA7" s="38">
        <v>103.74</v>
      </c>
      <c r="AB7" s="38">
        <v>101.18</v>
      </c>
      <c r="AC7" s="38">
        <v>100.18</v>
      </c>
      <c r="AD7" s="38">
        <v>101.24</v>
      </c>
      <c r="AE7" s="38">
        <v>100.94</v>
      </c>
      <c r="AF7" s="38">
        <v>101.17</v>
      </c>
      <c r="AG7" s="38">
        <v>103.61</v>
      </c>
      <c r="AH7" s="38">
        <v>102.95</v>
      </c>
      <c r="AI7" s="38">
        <v>101.92</v>
      </c>
      <c r="AJ7" s="38">
        <v>0</v>
      </c>
      <c r="AK7" s="38">
        <v>0</v>
      </c>
      <c r="AL7" s="38">
        <v>0</v>
      </c>
      <c r="AM7" s="38">
        <v>0</v>
      </c>
      <c r="AN7" s="38">
        <v>0</v>
      </c>
      <c r="AO7" s="38">
        <v>184.13</v>
      </c>
      <c r="AP7" s="38">
        <v>101.85</v>
      </c>
      <c r="AQ7" s="38">
        <v>68.930000000000007</v>
      </c>
      <c r="AR7" s="38">
        <v>80.63</v>
      </c>
      <c r="AS7" s="38">
        <v>27.02</v>
      </c>
      <c r="AT7" s="38">
        <v>88.06</v>
      </c>
      <c r="AU7" s="38">
        <v>121.54</v>
      </c>
      <c r="AV7" s="38">
        <v>205.94</v>
      </c>
      <c r="AW7" s="38">
        <v>190.57</v>
      </c>
      <c r="AX7" s="38">
        <v>160.91999999999999</v>
      </c>
      <c r="AY7" s="38">
        <v>149.18</v>
      </c>
      <c r="AZ7" s="38">
        <v>63.22</v>
      </c>
      <c r="BA7" s="38">
        <v>49.07</v>
      </c>
      <c r="BB7" s="38">
        <v>70.42</v>
      </c>
      <c r="BC7" s="38">
        <v>70.92</v>
      </c>
      <c r="BD7" s="38">
        <v>60.67</v>
      </c>
      <c r="BE7" s="38">
        <v>54.23</v>
      </c>
      <c r="BF7" s="38">
        <v>2221.02</v>
      </c>
      <c r="BG7" s="38">
        <v>2111.39</v>
      </c>
      <c r="BH7" s="38">
        <v>1797.67</v>
      </c>
      <c r="BI7" s="38">
        <v>1618.38</v>
      </c>
      <c r="BJ7" s="38">
        <v>1631.39</v>
      </c>
      <c r="BK7" s="38">
        <v>1436</v>
      </c>
      <c r="BL7" s="38">
        <v>1434.89</v>
      </c>
      <c r="BM7" s="38">
        <v>1467.94</v>
      </c>
      <c r="BN7" s="38">
        <v>1144.94</v>
      </c>
      <c r="BO7" s="38">
        <v>1252.71</v>
      </c>
      <c r="BP7" s="38">
        <v>1209.4000000000001</v>
      </c>
      <c r="BQ7" s="38">
        <v>76.430000000000007</v>
      </c>
      <c r="BR7" s="38">
        <v>82.4</v>
      </c>
      <c r="BS7" s="38">
        <v>96.97</v>
      </c>
      <c r="BT7" s="38">
        <v>86.79</v>
      </c>
      <c r="BU7" s="38">
        <v>91.79</v>
      </c>
      <c r="BV7" s="38">
        <v>66.56</v>
      </c>
      <c r="BW7" s="38">
        <v>66.22</v>
      </c>
      <c r="BX7" s="38">
        <v>83.3</v>
      </c>
      <c r="BY7" s="38">
        <v>88.16</v>
      </c>
      <c r="BZ7" s="38">
        <v>87.03</v>
      </c>
      <c r="CA7" s="38">
        <v>74.48</v>
      </c>
      <c r="CB7" s="38">
        <v>149.26</v>
      </c>
      <c r="CC7" s="38">
        <v>130.63999999999999</v>
      </c>
      <c r="CD7" s="38">
        <v>127.53</v>
      </c>
      <c r="CE7" s="38">
        <v>150</v>
      </c>
      <c r="CF7" s="38">
        <v>150</v>
      </c>
      <c r="CG7" s="38">
        <v>244.29</v>
      </c>
      <c r="CH7" s="38">
        <v>246.72</v>
      </c>
      <c r="CI7" s="38">
        <v>184.56</v>
      </c>
      <c r="CJ7" s="38">
        <v>173.89</v>
      </c>
      <c r="CK7" s="38">
        <v>177.02</v>
      </c>
      <c r="CL7" s="38">
        <v>219.46</v>
      </c>
      <c r="CM7" s="38">
        <v>38.76</v>
      </c>
      <c r="CN7" s="38">
        <v>41.22</v>
      </c>
      <c r="CO7" s="38">
        <v>38.72</v>
      </c>
      <c r="CP7" s="38">
        <v>43.49</v>
      </c>
      <c r="CQ7" s="38">
        <v>46.8</v>
      </c>
      <c r="CR7" s="38">
        <v>43.58</v>
      </c>
      <c r="CS7" s="38">
        <v>41.35</v>
      </c>
      <c r="CT7" s="38">
        <v>43.18</v>
      </c>
      <c r="CU7" s="38">
        <v>42.38</v>
      </c>
      <c r="CV7" s="38">
        <v>46.17</v>
      </c>
      <c r="CW7" s="38">
        <v>42.82</v>
      </c>
      <c r="CX7" s="38">
        <v>88.54</v>
      </c>
      <c r="CY7" s="38">
        <v>89.93</v>
      </c>
      <c r="CZ7" s="38">
        <v>90.06</v>
      </c>
      <c r="DA7" s="38">
        <v>90.93</v>
      </c>
      <c r="DB7" s="38">
        <v>92.01</v>
      </c>
      <c r="DC7" s="38">
        <v>82.35</v>
      </c>
      <c r="DD7" s="38">
        <v>82.9</v>
      </c>
      <c r="DE7" s="38">
        <v>86.43</v>
      </c>
      <c r="DF7" s="38">
        <v>87.01</v>
      </c>
      <c r="DG7" s="38">
        <v>87.84</v>
      </c>
      <c r="DH7" s="38">
        <v>83.36</v>
      </c>
      <c r="DI7" s="38">
        <v>13.07</v>
      </c>
      <c r="DJ7" s="38">
        <v>15.19</v>
      </c>
      <c r="DK7" s="38">
        <v>17.41</v>
      </c>
      <c r="DL7" s="38">
        <v>19.190000000000001</v>
      </c>
      <c r="DM7" s="38">
        <v>21.01</v>
      </c>
      <c r="DN7" s="38">
        <v>22.34</v>
      </c>
      <c r="DO7" s="38">
        <v>22.79</v>
      </c>
      <c r="DP7" s="38">
        <v>28.48</v>
      </c>
      <c r="DQ7" s="38">
        <v>28.59</v>
      </c>
      <c r="DR7" s="38">
        <v>26.56</v>
      </c>
      <c r="DS7" s="38">
        <v>24.88</v>
      </c>
      <c r="DT7" s="38">
        <v>0</v>
      </c>
      <c r="DU7" s="38">
        <v>0</v>
      </c>
      <c r="DV7" s="38">
        <v>0</v>
      </c>
      <c r="DW7" s="38">
        <v>0</v>
      </c>
      <c r="DX7" s="38">
        <v>0</v>
      </c>
      <c r="DY7" s="38">
        <v>0</v>
      </c>
      <c r="DZ7" s="38">
        <v>0.04</v>
      </c>
      <c r="EA7" s="38">
        <v>0</v>
      </c>
      <c r="EB7" s="38">
        <v>0</v>
      </c>
      <c r="EC7" s="38">
        <v>0</v>
      </c>
      <c r="ED7" s="38">
        <v>0.01</v>
      </c>
      <c r="EE7" s="38">
        <v>0</v>
      </c>
      <c r="EF7" s="38">
        <v>0</v>
      </c>
      <c r="EG7" s="38">
        <v>0</v>
      </c>
      <c r="EH7" s="38">
        <v>0</v>
      </c>
      <c r="EI7" s="38">
        <v>0</v>
      </c>
      <c r="EJ7" s="38">
        <v>0.04</v>
      </c>
      <c r="EK7" s="38">
        <v>7.0000000000000007E-2</v>
      </c>
      <c r="EL7" s="38">
        <v>0.04</v>
      </c>
      <c r="EM7" s="38">
        <v>0.15</v>
      </c>
      <c r="EN7" s="38">
        <v>0.06</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2020-01-28T12:04:23Z</cp:lastPrinted>
  <dcterms:created xsi:type="dcterms:W3CDTF">2019-12-05T04:49:29Z</dcterms:created>
  <dcterms:modified xsi:type="dcterms:W3CDTF">2020-01-28T12:04:25Z</dcterms:modified>
  <cp:category/>
</cp:coreProperties>
</file>