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X8YRDMt9akGXftPhr28kb9Q8YC8l9BBwof1UVu48SFzOAFSckRbtrbUrzU4+7OTIUR0zGI9zixOOrswtDqntg==" workbookSaltValue="Qo+FrLSkSYFTk7TqoHf1u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<sst xmlns="http://schemas.openxmlformats.org/spreadsheetml/2006/main" xmlns:r="http://schemas.openxmlformats.org/officeDocument/2006/relationships" count="111" uniqueCount="111">
  <si>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</si>
  <si>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</si>
  <si>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</si>
  <si>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</si>
  <si>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</si>
  <si>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</si>
  <si>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</si>
  <si>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</si>
  <si>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</si>
  <si>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</si>
  <si>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</si>
  <si>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</si>
  <si>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</si>
  <si>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</si>
  <si>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</si>
  <si>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</si>
  <si>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</si>
  <si>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</si>
  <si>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</si>
  <si>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</si>
  <si>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</si>
  <si>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</si>
  <si>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</si>
  <si>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</si>
  <si>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</si>
  <si>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</si>
  <si>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</si>
  <si>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</si>
  <si>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</si>
  <si>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</si>
  <si>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</si>
  <si>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</si>
  <si>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</si>
  <si>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</si>
  <si>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</si>
  <si>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</si>
  <si>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</si>
  <si>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</si>
  <si>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</si>
  <si>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</si>
  <si>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</si>
  <si>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</si>
  <si>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</si>
  <si>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</si>
  <si>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</si>
  <si>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</si>
  <si>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</si>
  <si>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</si>
  <si>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</si>
  <si>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</si>
  <si>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</si>
  <si>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</si>
  <si>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</si>
  <si>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</si>
  <si>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</si>
  <si>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</si>
  <si>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</si>
  <si>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</si>
  <si>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</si>
  <si>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</si>
  <si>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</si>
  <si>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</si>
  <si>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</si>
  <si>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</si>
  <si>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</si>
  <si>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</si>
  <si>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</si>
  <si>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</si>
  <si>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</si>
  <si>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</si>
  <si>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</si>
  <si>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</si>
  <si>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</si>
  <si>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</si>
  <si>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</si>
  <si>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</si>
  <si>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</si>
  <si>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</si>
  <si>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</si>
  <si>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</si>
  <si>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</si>
  <si>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</si>
  <si>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</si>
  <si>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</si>
  <si>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</si>
  <si>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</si>
  <si>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</si>
  <si>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</si>
  <si>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</si>
  <si>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</si>
  <si>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</si>
  <si>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</si>
  <si>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</si>
  <si>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</si>
  <si>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</si>
  <si>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</si>
  <si>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</si>
  <si>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</si>
  <si>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</si>
  <si>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</si>
  <si>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</si>
  <si>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</si>
  <si>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</si>
  <si>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</si>
  <si>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</si>
  <si>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</si>
  <si>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</si>
  <si>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</si>
  <si>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本市の農業集落排水事業については、昭和６３年の供用開始（供用開始後３０年以上）で、今回より類似団体の区分が変更となった。変更後においても、経営状況は比較的良好であると判断できる。
　しかし、人口減少等に伴う使用料の減少、処理場の設備更新も見込まれることから、流域下水道への接続の検討する等、中長期的な事業計画による事業運営に取り組む必要がある。
　経営戦略については令和元年度において見直しを予定する。</t>
    <rPh sb="10" eb="12">
      <t>ジギョウ</t>
    </rPh>
    <rPh sb="29" eb="31">
      <t>キョウヨウ</t>
    </rPh>
    <rPh sb="31" eb="34">
      <t>カイシゴ</t>
    </rPh>
    <rPh sb="36" eb="37">
      <t>ネン</t>
    </rPh>
    <rPh sb="37" eb="39">
      <t>イジョウ</t>
    </rPh>
    <rPh sb="42" eb="44">
      <t>コンカイ</t>
    </rPh>
    <rPh sb="51" eb="53">
      <t>クブン</t>
    </rPh>
    <rPh sb="54" eb="56">
      <t>ヘンコウ</t>
    </rPh>
    <rPh sb="61" eb="63">
      <t>ヘンコウ</t>
    </rPh>
    <rPh sb="63" eb="64">
      <t>ゴ</t>
    </rPh>
    <rPh sb="102" eb="103">
      <t>トモナ</t>
    </rPh>
    <rPh sb="104" eb="107">
      <t>シヨウリョウ</t>
    </rPh>
    <rPh sb="108" eb="110">
      <t>ゲンショウ</t>
    </rPh>
    <rPh sb="120" eb="122">
      <t>ミコ</t>
    </rPh>
    <rPh sb="130" eb="132">
      <t>リュウイキ</t>
    </rPh>
    <rPh sb="132" eb="135">
      <t>ゲスイドウ</t>
    </rPh>
    <rPh sb="137" eb="139">
      <t>セツゾク</t>
    </rPh>
    <rPh sb="144" eb="145">
      <t>ナド</t>
    </rPh>
    <rPh sb="146" eb="150">
      <t>チュウチョウキテキ</t>
    </rPh>
    <rPh sb="151" eb="153">
      <t>ジギョウ</t>
    </rPh>
    <rPh sb="153" eb="155">
      <t>ケイカク</t>
    </rPh>
    <rPh sb="158" eb="160">
      <t>ジギョウ</t>
    </rPh>
    <rPh sb="160" eb="162">
      <t>ウンエイ</t>
    </rPh>
    <rPh sb="163" eb="164">
      <t>ト</t>
    </rPh>
    <rPh sb="165" eb="166">
      <t>ク</t>
    </rPh>
    <rPh sb="167" eb="169">
      <t>ヒツヨウ</t>
    </rPh>
    <phoneticPr fontId="1"/>
  </si>
  <si>
    <t>　本市の農業集落排水事業については、昭和６３年の供用開始で、この区域では平成１４年に一部の汚水処理施設で機能強化に伴う設備の更新を実施した。今後、他の処理場も順次設備の更新時期を迎える見込みである。管渠については法定耐用年数が５０年であることから、当面大きな施設更新は見込んでいない。</t>
    <rPh sb="42" eb="44">
      <t>イチブ</t>
    </rPh>
    <rPh sb="45" eb="47">
      <t>オスイ</t>
    </rPh>
    <rPh sb="47" eb="49">
      <t>ショリ</t>
    </rPh>
    <rPh sb="49" eb="51">
      <t>シセツ</t>
    </rPh>
    <rPh sb="99" eb="101">
      <t>カンキョ</t>
    </rPh>
    <phoneticPr fontId="1"/>
  </si>
  <si>
    <t>①収益的収支比率　企業債の償還額が増加していることから指標が悪化しているが、令和４年度以降は、償還額の減少に伴い改善の見込みである。
④企業債残高対事業規模比率 企業債の残高は減少しているが、供用開始から１５～２０年の施設が多く、企業債の償還が半ばであるため、類似団体と比較すると高い数値となっている。
⑤経費回収率、⑥汚水処理原価　類似団体と比較すると良い数値となっている。当市の事業規模が比較的大きいことが影響していると考えられる。
⑦施設利用率　処理施設が比較的大規模であることから、類似団体と比較して施設利用率は高く効率的な運営ができていると判断できる。
⑧水洗化率　類似団体と比較して高い状況であるが、今後も広報等により接続促進に努めていきたいと考えている。</t>
    <rPh sb="13" eb="15">
      <t>ショウカン</t>
    </rPh>
    <rPh sb="15" eb="16">
      <t>ガク</t>
    </rPh>
    <rPh sb="17" eb="19">
      <t>ゾウカ</t>
    </rPh>
    <rPh sb="27" eb="29">
      <t>シヒョウ</t>
    </rPh>
    <rPh sb="30" eb="32">
      <t>アッカ</t>
    </rPh>
    <rPh sb="38" eb="40">
      <t>レイワ</t>
    </rPh>
    <rPh sb="41" eb="43">
      <t>ネンド</t>
    </rPh>
    <rPh sb="43" eb="45">
      <t>イコウ</t>
    </rPh>
    <rPh sb="47" eb="50">
      <t>ショウカンガク</t>
    </rPh>
    <rPh sb="51" eb="53">
      <t>ゲンショウ</t>
    </rPh>
    <rPh sb="54" eb="55">
      <t>トモナ</t>
    </rPh>
    <rPh sb="56" eb="58">
      <t>カイゼン</t>
    </rPh>
    <rPh sb="59" eb="61">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</si>
</sst>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2.0499999999999998</c:v>
                </c:pt>
                <c:pt idx="3">
                  <c:v>1.e-002</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66.849999999999994</c:v>
                </c:pt>
                <c:pt idx="1">
                  <c:v>63</c:v>
                </c:pt>
                <c:pt idx="2">
                  <c:v>62.55</c:v>
                </c:pt>
                <c:pt idx="3">
                  <c:v>65.260000000000005</c:v>
                </c:pt>
                <c:pt idx="4">
                  <c:v>62.28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60.65</c:v>
                </c:pt>
                <c:pt idx="3">
                  <c:v>51.75</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c:v>
                </c:pt>
                <c:pt idx="1">
                  <c:v>95.36</c:v>
                </c:pt>
                <c:pt idx="2">
                  <c:v>95.56</c:v>
                </c:pt>
                <c:pt idx="3">
                  <c:v>95.79</c:v>
                </c:pt>
                <c:pt idx="4">
                  <c:v>96.16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84.58</c:v>
                </c:pt>
                <c:pt idx="3">
                  <c:v>84.84</c:v>
                </c:pt>
                <c:pt idx="4">
                  <c:v>90.04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99.06</c:v>
                </c:pt>
                <c:pt idx="1">
                  <c:v>104.58</c:v>
                </c:pt>
                <c:pt idx="2">
                  <c:v>103.56</c:v>
                </c:pt>
                <c:pt idx="3">
                  <c:v>97.78</c:v>
                </c:pt>
                <c:pt idx="4">
                  <c:v>94.8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1428.62</c:v>
                </c:pt>
                <c:pt idx="1">
                  <c:v>1338.75</c:v>
                </c:pt>
                <c:pt idx="2">
                  <c:v>1187.5899999999999</c:v>
                </c:pt>
                <c:pt idx="3">
                  <c:v>1060.0999999999999</c:v>
                </c:pt>
                <c:pt idx="4">
                  <c:v>872.01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974.93</c:v>
                </c:pt>
                <c:pt idx="3">
                  <c:v>855.8</c:v>
                </c:pt>
                <c:pt idx="4">
                  <c:v>654.91999999999996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97.03</c:v>
                </c:pt>
                <c:pt idx="1">
                  <c:v>102.04</c:v>
                </c:pt>
                <c:pt idx="2">
                  <c:v>100.41</c:v>
                </c:pt>
                <c:pt idx="3">
                  <c:v>98.65</c:v>
                </c:pt>
                <c:pt idx="4">
                  <c:v>98.96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55.32</c:v>
                </c:pt>
                <c:pt idx="3">
                  <c:v>59.8</c:v>
                </c:pt>
                <c:pt idx="4">
                  <c:v>65.39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174.45</c:v>
                </c:pt>
                <c:pt idx="1">
                  <c:v>166.68</c:v>
                </c:pt>
                <c:pt idx="2">
                  <c:v>169.7</c:v>
                </c:pt>
                <c:pt idx="3">
                  <c:v>172.07</c:v>
                </c:pt>
                <c:pt idx="4">
                  <c:v>172.23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283.17</c:v>
                </c:pt>
                <c:pt idx="3">
                  <c:v>263.76</c:v>
                </c:pt>
                <c:pt idx="4">
                  <c:v>230.88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U1" workbookViewId="0">
      <selection activeCell="CA8" sqref="CA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48597</v>
      </c>
      <c r="AM8" s="22"/>
      <c r="AN8" s="22"/>
      <c r="AO8" s="22"/>
      <c r="AP8" s="22"/>
      <c r="AQ8" s="22"/>
      <c r="AR8" s="22"/>
      <c r="AS8" s="22"/>
      <c r="AT8" s="7">
        <f>データ!T6</f>
        <v>127.03</v>
      </c>
      <c r="AU8" s="7"/>
      <c r="AV8" s="7"/>
      <c r="AW8" s="7"/>
      <c r="AX8" s="7"/>
      <c r="AY8" s="7"/>
      <c r="AZ8" s="7"/>
      <c r="BA8" s="7"/>
      <c r="BB8" s="7">
        <f>データ!U6</f>
        <v>382.56</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10.53</v>
      </c>
      <c r="Q10" s="7"/>
      <c r="R10" s="7"/>
      <c r="S10" s="7"/>
      <c r="T10" s="7"/>
      <c r="U10" s="7"/>
      <c r="V10" s="7"/>
      <c r="W10" s="7">
        <f>データ!Q6</f>
        <v>84.94</v>
      </c>
      <c r="X10" s="7"/>
      <c r="Y10" s="7"/>
      <c r="Z10" s="7"/>
      <c r="AA10" s="7"/>
      <c r="AB10" s="7"/>
      <c r="AC10" s="7"/>
      <c r="AD10" s="22">
        <f>データ!R6</f>
        <v>3240</v>
      </c>
      <c r="AE10" s="22"/>
      <c r="AF10" s="22"/>
      <c r="AG10" s="22"/>
      <c r="AH10" s="22"/>
      <c r="AI10" s="22"/>
      <c r="AJ10" s="22"/>
      <c r="AK10" s="2"/>
      <c r="AL10" s="22">
        <f>データ!V6</f>
        <v>5106</v>
      </c>
      <c r="AM10" s="22"/>
      <c r="AN10" s="22"/>
      <c r="AO10" s="22"/>
      <c r="AP10" s="22"/>
      <c r="AQ10" s="22"/>
      <c r="AR10" s="22"/>
      <c r="AS10" s="22"/>
      <c r="AT10" s="7">
        <f>データ!W6</f>
        <v>2.16</v>
      </c>
      <c r="AU10" s="7"/>
      <c r="AV10" s="7"/>
      <c r="AW10" s="7"/>
      <c r="AX10" s="7"/>
      <c r="AY10" s="7"/>
      <c r="AZ10" s="7"/>
      <c r="BA10" s="7"/>
      <c r="BB10" s="7">
        <f>データ!X6</f>
        <v>2363.89</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【747.76】</v>
      </c>
      <c r="I86" s="12" t="str">
        <f>データ!CA6</f>
        <v>【59.51】</v>
      </c>
      <c r="J86" s="12" t="str">
        <f>データ!CL6</f>
        <v>【261.46】</v>
      </c>
      <c r="K86" s="12" t="str">
        <f>データ!CW6</f>
        <v>【52.23】</v>
      </c>
      <c r="L86" s="12" t="str">
        <f>データ!DH6</f>
        <v>【85.82】</v>
      </c>
      <c r="M86" s="12" t="s">
        <v>41</v>
      </c>
      <c r="N86" s="12" t="s">
        <v>41</v>
      </c>
      <c r="O86" s="12" t="str">
        <f>データ!EO6</f>
        <v>【0.02】</v>
      </c>
    </row>
  </sheetData>
  <sheetProtection algorithmName="SHA-512" hashValue="6UA5QQkLNzLue3gsw6vtZjxiPN0izq/GkV0q5njTy5fhbE1rqKL17raD6ah+HRX2Lh/ySFBgwpLlMKyBzgnRZQ==" saltValue="klp1uxOplcdTjQ/vnrcxv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5</v>
      </c>
      <c r="F3" s="62" t="s">
        <v>4</v>
      </c>
      <c r="G3" s="62" t="s">
        <v>27</v>
      </c>
      <c r="H3" s="68" t="s">
        <v>58</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48</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47</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5" s="59" customFormat="1">
      <c r="A6" s="60" t="s">
        <v>95</v>
      </c>
      <c r="B6" s="65">
        <f t="shared" ref="B6:X6" si="1">B7</f>
        <v>2018</v>
      </c>
      <c r="C6" s="65">
        <f t="shared" si="1"/>
        <v>162086</v>
      </c>
      <c r="D6" s="65">
        <f t="shared" si="1"/>
        <v>47</v>
      </c>
      <c r="E6" s="65">
        <f t="shared" si="1"/>
        <v>17</v>
      </c>
      <c r="F6" s="65">
        <f t="shared" si="1"/>
        <v>5</v>
      </c>
      <c r="G6" s="65">
        <f t="shared" si="1"/>
        <v>0</v>
      </c>
      <c r="H6" s="65" t="str">
        <f t="shared" si="1"/>
        <v>富山県　砺波市</v>
      </c>
      <c r="I6" s="65" t="str">
        <f t="shared" si="1"/>
        <v>法非適用</v>
      </c>
      <c r="J6" s="65" t="str">
        <f t="shared" si="1"/>
        <v>下水道事業</v>
      </c>
      <c r="K6" s="65" t="str">
        <f t="shared" si="1"/>
        <v>農業集落排水</v>
      </c>
      <c r="L6" s="65" t="str">
        <f t="shared" si="1"/>
        <v>F1</v>
      </c>
      <c r="M6" s="65" t="str">
        <f t="shared" si="1"/>
        <v>非設置</v>
      </c>
      <c r="N6" s="73" t="str">
        <f t="shared" si="1"/>
        <v>-</v>
      </c>
      <c r="O6" s="73" t="str">
        <f t="shared" si="1"/>
        <v>該当数値なし</v>
      </c>
      <c r="P6" s="73">
        <f t="shared" si="1"/>
        <v>10.53</v>
      </c>
      <c r="Q6" s="73">
        <f t="shared" si="1"/>
        <v>84.94</v>
      </c>
      <c r="R6" s="73">
        <f t="shared" si="1"/>
        <v>3240</v>
      </c>
      <c r="S6" s="73">
        <f t="shared" si="1"/>
        <v>48597</v>
      </c>
      <c r="T6" s="73">
        <f t="shared" si="1"/>
        <v>127.03</v>
      </c>
      <c r="U6" s="73">
        <f t="shared" si="1"/>
        <v>382.56</v>
      </c>
      <c r="V6" s="73">
        <f t="shared" si="1"/>
        <v>5106</v>
      </c>
      <c r="W6" s="73">
        <f t="shared" si="1"/>
        <v>2.16</v>
      </c>
      <c r="X6" s="73">
        <f t="shared" si="1"/>
        <v>2363.89</v>
      </c>
      <c r="Y6" s="81">
        <f t="shared" ref="Y6:AH6" si="2">IF(Y7="",NA(),Y7)</f>
        <v>99.06</v>
      </c>
      <c r="Z6" s="81">
        <f t="shared" si="2"/>
        <v>104.58</v>
      </c>
      <c r="AA6" s="81">
        <f t="shared" si="2"/>
        <v>103.56</v>
      </c>
      <c r="AB6" s="81">
        <f t="shared" si="2"/>
        <v>97.78</v>
      </c>
      <c r="AC6" s="81">
        <f t="shared" si="2"/>
        <v>94.8</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1428.62</v>
      </c>
      <c r="BG6" s="81">
        <f t="shared" si="5"/>
        <v>1338.75</v>
      </c>
      <c r="BH6" s="81">
        <f t="shared" si="5"/>
        <v>1187.5899999999999</v>
      </c>
      <c r="BI6" s="81">
        <f t="shared" si="5"/>
        <v>1060.0999999999999</v>
      </c>
      <c r="BJ6" s="81">
        <f t="shared" si="5"/>
        <v>872.01</v>
      </c>
      <c r="BK6" s="81">
        <f t="shared" si="5"/>
        <v>1044.8</v>
      </c>
      <c r="BL6" s="81">
        <f t="shared" si="5"/>
        <v>1081.8</v>
      </c>
      <c r="BM6" s="81">
        <f t="shared" si="5"/>
        <v>974.93</v>
      </c>
      <c r="BN6" s="81">
        <f t="shared" si="5"/>
        <v>855.8</v>
      </c>
      <c r="BO6" s="81">
        <f t="shared" si="5"/>
        <v>654.91999999999996</v>
      </c>
      <c r="BP6" s="73" t="str">
        <f>IF(BP7="","",IF(BP7="-","【-】","【"&amp;SUBSTITUTE(TEXT(BP7,"#,##0.00"),"-","△")&amp;"】"))</f>
        <v>【747.76】</v>
      </c>
      <c r="BQ6" s="81">
        <f t="shared" ref="BQ6:BZ6" si="6">IF(BQ7="",NA(),BQ7)</f>
        <v>97.03</v>
      </c>
      <c r="BR6" s="81">
        <f t="shared" si="6"/>
        <v>102.04</v>
      </c>
      <c r="BS6" s="81">
        <f t="shared" si="6"/>
        <v>100.41</v>
      </c>
      <c r="BT6" s="81">
        <f t="shared" si="6"/>
        <v>98.65</v>
      </c>
      <c r="BU6" s="81">
        <f t="shared" si="6"/>
        <v>98.96</v>
      </c>
      <c r="BV6" s="81">
        <f t="shared" si="6"/>
        <v>50.82</v>
      </c>
      <c r="BW6" s="81">
        <f t="shared" si="6"/>
        <v>52.19</v>
      </c>
      <c r="BX6" s="81">
        <f t="shared" si="6"/>
        <v>55.32</v>
      </c>
      <c r="BY6" s="81">
        <f t="shared" si="6"/>
        <v>59.8</v>
      </c>
      <c r="BZ6" s="81">
        <f t="shared" si="6"/>
        <v>65.39</v>
      </c>
      <c r="CA6" s="73" t="str">
        <f>IF(CA7="","",IF(CA7="-","【-】","【"&amp;SUBSTITUTE(TEXT(CA7,"#,##0.00"),"-","△")&amp;"】"))</f>
        <v>【59.51】</v>
      </c>
      <c r="CB6" s="81">
        <f t="shared" ref="CB6:CK6" si="7">IF(CB7="",NA(),CB7)</f>
        <v>174.45</v>
      </c>
      <c r="CC6" s="81">
        <f t="shared" si="7"/>
        <v>166.68</v>
      </c>
      <c r="CD6" s="81">
        <f t="shared" si="7"/>
        <v>169.7</v>
      </c>
      <c r="CE6" s="81">
        <f t="shared" si="7"/>
        <v>172.07</v>
      </c>
      <c r="CF6" s="81">
        <f t="shared" si="7"/>
        <v>172.23</v>
      </c>
      <c r="CG6" s="81">
        <f t="shared" si="7"/>
        <v>300.52</v>
      </c>
      <c r="CH6" s="81">
        <f t="shared" si="7"/>
        <v>296.14</v>
      </c>
      <c r="CI6" s="81">
        <f t="shared" si="7"/>
        <v>283.17</v>
      </c>
      <c r="CJ6" s="81">
        <f t="shared" si="7"/>
        <v>263.76</v>
      </c>
      <c r="CK6" s="81">
        <f t="shared" si="7"/>
        <v>230.88</v>
      </c>
      <c r="CL6" s="73" t="str">
        <f>IF(CL7="","",IF(CL7="-","【-】","【"&amp;SUBSTITUTE(TEXT(CL7,"#,##0.00"),"-","△")&amp;"】"))</f>
        <v>【261.46】</v>
      </c>
      <c r="CM6" s="81">
        <f t="shared" ref="CM6:CV6" si="8">IF(CM7="",NA(),CM7)</f>
        <v>66.849999999999994</v>
      </c>
      <c r="CN6" s="81">
        <f t="shared" si="8"/>
        <v>63</v>
      </c>
      <c r="CO6" s="81">
        <f t="shared" si="8"/>
        <v>62.55</v>
      </c>
      <c r="CP6" s="81">
        <f t="shared" si="8"/>
        <v>65.260000000000005</v>
      </c>
      <c r="CQ6" s="81">
        <f t="shared" si="8"/>
        <v>62.28</v>
      </c>
      <c r="CR6" s="81">
        <f t="shared" si="8"/>
        <v>53.24</v>
      </c>
      <c r="CS6" s="81">
        <f t="shared" si="8"/>
        <v>52.31</v>
      </c>
      <c r="CT6" s="81">
        <f t="shared" si="8"/>
        <v>60.65</v>
      </c>
      <c r="CU6" s="81">
        <f t="shared" si="8"/>
        <v>51.75</v>
      </c>
      <c r="CV6" s="81">
        <f t="shared" si="8"/>
        <v>56.72</v>
      </c>
      <c r="CW6" s="73" t="str">
        <f>IF(CW7="","",IF(CW7="-","【-】","【"&amp;SUBSTITUTE(TEXT(CW7,"#,##0.00"),"-","△")&amp;"】"))</f>
        <v>【52.23】</v>
      </c>
      <c r="CX6" s="81">
        <f t="shared" ref="CX6:DG6" si="9">IF(CX7="",NA(),CX7)</f>
        <v>94.8</v>
      </c>
      <c r="CY6" s="81">
        <f t="shared" si="9"/>
        <v>95.36</v>
      </c>
      <c r="CZ6" s="81">
        <f t="shared" si="9"/>
        <v>95.56</v>
      </c>
      <c r="DA6" s="81">
        <f t="shared" si="9"/>
        <v>95.79</v>
      </c>
      <c r="DB6" s="81">
        <f t="shared" si="9"/>
        <v>96.16</v>
      </c>
      <c r="DC6" s="81">
        <f t="shared" si="9"/>
        <v>84.07</v>
      </c>
      <c r="DD6" s="81">
        <f t="shared" si="9"/>
        <v>84.32</v>
      </c>
      <c r="DE6" s="81">
        <f t="shared" si="9"/>
        <v>84.58</v>
      </c>
      <c r="DF6" s="81">
        <f t="shared" si="9"/>
        <v>84.84</v>
      </c>
      <c r="DG6" s="81">
        <f t="shared" si="9"/>
        <v>90.04</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4.e-002</v>
      </c>
      <c r="EO6" s="73" t="str">
        <f>IF(EO7="","",IF(EO7="-","【-】","【"&amp;SUBSTITUTE(TEXT(EO7,"#,##0.00"),"-","△")&amp;"】"))</f>
        <v>【0.02】</v>
      </c>
    </row>
    <row r="7" spans="1:145" s="59" customFormat="1">
      <c r="A7" s="60"/>
      <c r="B7" s="66">
        <v>2018</v>
      </c>
      <c r="C7" s="66">
        <v>162086</v>
      </c>
      <c r="D7" s="66">
        <v>47</v>
      </c>
      <c r="E7" s="66">
        <v>17</v>
      </c>
      <c r="F7" s="66">
        <v>5</v>
      </c>
      <c r="G7" s="66">
        <v>0</v>
      </c>
      <c r="H7" s="66" t="s">
        <v>96</v>
      </c>
      <c r="I7" s="66" t="s">
        <v>97</v>
      </c>
      <c r="J7" s="66" t="s">
        <v>98</v>
      </c>
      <c r="K7" s="66" t="s">
        <v>99</v>
      </c>
      <c r="L7" s="66" t="s">
        <v>100</v>
      </c>
      <c r="M7" s="66" t="s">
        <v>101</v>
      </c>
      <c r="N7" s="74" t="s">
        <v>41</v>
      </c>
      <c r="O7" s="74" t="s">
        <v>102</v>
      </c>
      <c r="P7" s="74">
        <v>10.53</v>
      </c>
      <c r="Q7" s="74">
        <v>84.94</v>
      </c>
      <c r="R7" s="74">
        <v>3240</v>
      </c>
      <c r="S7" s="74">
        <v>48597</v>
      </c>
      <c r="T7" s="74">
        <v>127.03</v>
      </c>
      <c r="U7" s="74">
        <v>382.56</v>
      </c>
      <c r="V7" s="74">
        <v>5106</v>
      </c>
      <c r="W7" s="74">
        <v>2.16</v>
      </c>
      <c r="X7" s="74">
        <v>2363.89</v>
      </c>
      <c r="Y7" s="74">
        <v>99.06</v>
      </c>
      <c r="Z7" s="74">
        <v>104.58</v>
      </c>
      <c r="AA7" s="74">
        <v>103.56</v>
      </c>
      <c r="AB7" s="74">
        <v>97.78</v>
      </c>
      <c r="AC7" s="74">
        <v>94.8</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1428.62</v>
      </c>
      <c r="BG7" s="74">
        <v>1338.75</v>
      </c>
      <c r="BH7" s="74">
        <v>1187.5899999999999</v>
      </c>
      <c r="BI7" s="74">
        <v>1060.0999999999999</v>
      </c>
      <c r="BJ7" s="74">
        <v>872.01</v>
      </c>
      <c r="BK7" s="74">
        <v>1044.8</v>
      </c>
      <c r="BL7" s="74">
        <v>1081.8</v>
      </c>
      <c r="BM7" s="74">
        <v>974.93</v>
      </c>
      <c r="BN7" s="74">
        <v>855.8</v>
      </c>
      <c r="BO7" s="74">
        <v>654.91999999999996</v>
      </c>
      <c r="BP7" s="74">
        <v>747.76</v>
      </c>
      <c r="BQ7" s="74">
        <v>97.03</v>
      </c>
      <c r="BR7" s="74">
        <v>102.04</v>
      </c>
      <c r="BS7" s="74">
        <v>100.41</v>
      </c>
      <c r="BT7" s="74">
        <v>98.65</v>
      </c>
      <c r="BU7" s="74">
        <v>98.96</v>
      </c>
      <c r="BV7" s="74">
        <v>50.82</v>
      </c>
      <c r="BW7" s="74">
        <v>52.19</v>
      </c>
      <c r="BX7" s="74">
        <v>55.32</v>
      </c>
      <c r="BY7" s="74">
        <v>59.8</v>
      </c>
      <c r="BZ7" s="74">
        <v>65.39</v>
      </c>
      <c r="CA7" s="74">
        <v>59.51</v>
      </c>
      <c r="CB7" s="74">
        <v>174.45</v>
      </c>
      <c r="CC7" s="74">
        <v>166.68</v>
      </c>
      <c r="CD7" s="74">
        <v>169.7</v>
      </c>
      <c r="CE7" s="74">
        <v>172.07</v>
      </c>
      <c r="CF7" s="74">
        <v>172.23</v>
      </c>
      <c r="CG7" s="74">
        <v>300.52</v>
      </c>
      <c r="CH7" s="74">
        <v>296.14</v>
      </c>
      <c r="CI7" s="74">
        <v>283.17</v>
      </c>
      <c r="CJ7" s="74">
        <v>263.76</v>
      </c>
      <c r="CK7" s="74">
        <v>230.88</v>
      </c>
      <c r="CL7" s="74">
        <v>261.45999999999998</v>
      </c>
      <c r="CM7" s="74">
        <v>66.849999999999994</v>
      </c>
      <c r="CN7" s="74">
        <v>63</v>
      </c>
      <c r="CO7" s="74">
        <v>62.55</v>
      </c>
      <c r="CP7" s="74">
        <v>65.260000000000005</v>
      </c>
      <c r="CQ7" s="74">
        <v>62.28</v>
      </c>
      <c r="CR7" s="74">
        <v>53.24</v>
      </c>
      <c r="CS7" s="74">
        <v>52.31</v>
      </c>
      <c r="CT7" s="74">
        <v>60.65</v>
      </c>
      <c r="CU7" s="74">
        <v>51.75</v>
      </c>
      <c r="CV7" s="74">
        <v>56.72</v>
      </c>
      <c r="CW7" s="74">
        <v>52.23</v>
      </c>
      <c r="CX7" s="74">
        <v>94.8</v>
      </c>
      <c r="CY7" s="74">
        <v>95.36</v>
      </c>
      <c r="CZ7" s="74">
        <v>95.56</v>
      </c>
      <c r="DA7" s="74">
        <v>95.79</v>
      </c>
      <c r="DB7" s="74">
        <v>96.16</v>
      </c>
      <c r="DC7" s="74">
        <v>84.07</v>
      </c>
      <c r="DD7" s="74">
        <v>84.32</v>
      </c>
      <c r="DE7" s="74">
        <v>84.58</v>
      </c>
      <c r="DF7" s="74">
        <v>84.84</v>
      </c>
      <c r="DG7" s="74">
        <v>90.04</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2.0499999999999998</v>
      </c>
      <c r="EM7" s="74">
        <v>1.e-002</v>
      </c>
      <c r="EN7" s="74">
        <v>4.e-002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2019-12-05T05:19:00Z</dcterms:created>
  <dcterms:modified xsi:type="dcterms:W3CDTF">2020-01-31T06:42:19Z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2020-01-31T06:42:19Z</vt:filetime>
  </property>
</Properties>
</file>