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8jF1zG90ecgaylUMRfyQV3qb3++LXkVoBMin3S9PPjxMQBBRV4YkaS9hHDkQQ/jd67z107Mp3hXPEpR7f9idw==" workbookSaltValue="Bx9RljgwBBOcxt0eX+zi+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<sst xmlns="http://schemas.openxmlformats.org/spreadsheetml/2006/main" xmlns:r="http://schemas.openxmlformats.org/officeDocument/2006/relationships" count="111" uniqueCount="111">
  <si>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</si>
  <si>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</si>
  <si>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</si>
  <si>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</si>
  <si>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</si>
  <si>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</si>
  <si>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</si>
  <si>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</si>
  <si>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</si>
  <si>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</si>
  <si>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</si>
  <si>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</si>
  <si>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</si>
  <si>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</si>
  <si>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</si>
  <si>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</si>
  <si>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</si>
  <si>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</si>
  <si>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</si>
  <si>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</si>
  <si>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</si>
  <si>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</si>
  <si>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</si>
  <si>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</si>
  <si>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</si>
  <si>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</si>
  <si>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</si>
  <si>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</si>
  <si>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</si>
  <si>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</si>
  <si>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</si>
  <si>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</si>
  <si>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</si>
  <si>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</si>
  <si>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</si>
  <si>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</si>
  <si>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</si>
  <si>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</si>
  <si>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</si>
  <si>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</si>
  <si>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</si>
  <si>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</si>
  <si>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</si>
  <si>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</si>
  <si>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</si>
  <si>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</si>
  <si>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</si>
  <si>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</si>
  <si>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</si>
  <si>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</si>
  <si>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</si>
  <si>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</si>
  <si>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</si>
  <si>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</si>
  <si>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</si>
  <si>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</si>
  <si>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</si>
  <si>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</si>
  <si>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</si>
  <si>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</si>
  <si>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</si>
  <si>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</si>
  <si>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</si>
  <si>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</si>
  <si>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</si>
  <si>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</si>
  <si>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</si>
  <si>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</si>
  <si>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</si>
  <si>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</si>
  <si>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</si>
  <si>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</si>
  <si>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</si>
  <si>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①収益的収支比率　事業推進による接続件数の増加に伴い使用料収入が増加しているが、企業債償還も増加傾向である。未接続世帯への下水道接続促進により使用料収入の増加に努める。
④企業債残高対事業規模比率　下水道未整備区域の建設投資を進めていることから、類似団体と比較して高い水準となっている。今後も当面建設投資が続く見込みであるが、企業債残高が大きく増加しない範囲で事業を実施したいと考えている。
⑤経費回収率、⑥汚水処理原価　下水道供用区域の拡大に伴い接続件数が増加したことから、使用料収入が増加しており、数値は改善傾向である。
⑧水洗化率　今年度は類似団体平均を上回っている。当市では新規の建設投資を進めることで整備区域は拡大途上であり、水洗化率向上の取組として広報や地元説明会等での啓発により、建設投資後の早期接続に努めていく必要がある。　</t>
    <rPh sb="40" eb="43">
      <t>キギョウサイ</t>
    </rPh>
    <rPh sb="269" eb="272">
      <t>コンネンド</t>
    </rPh>
    <rPh sb="280" eb="281">
      <t>ウエ</t>
    </rPh>
    <rPh sb="353" eb="355">
      <t>ソウキ</t>
    </rPh>
    <rPh sb="355" eb="357">
      <t>セツゾク</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</si>
  <si>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</si>
  <si>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</si>
  <si>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</si>
  <si>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</si>
  <si>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</si>
  <si>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</si>
  <si>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</si>
  <si>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</si>
  <si>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</si>
  <si>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</si>
  <si>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</si>
  <si>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</si>
  <si>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</si>
  <si>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</si>
  <si>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</si>
  <si>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</si>
  <si>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</si>
  <si>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</si>
  <si>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</si>
  <si>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</si>
  <si>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</si>
  <si>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</si>
  <si>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</si>
  <si>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</si>
  <si>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</si>
  <si>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</si>
  <si>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</si>
  <si>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</si>
  <si>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</si>
  <si>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</si>
  <si>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</si>
  <si>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</si>
  <si>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</si>
  <si>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</si>
  <si>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</si>
  <si>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市全体の汚水処理人口普及率は、平成３０年度末で８９．６％で、未整備地域の汚水処理の早期整備を図るために下水道整備基本計画の見直しを行う。整備計画の適正化を図りつつ整備を着実に進め、水洗化率の向上による使用料を確保し、事業経営の健全化に努めていきたいと考えている。
　経営戦略については令和元年度において見直しを予定する。</t>
  </si>
  <si>
    <t>　本市の特定環境保全公共下水道事業については、平成７年の供用開始で、管きょの法定耐用年数は５０年であることから、当面大規模な施設更新は見込んでいない。
　平成３０年度に策定したストックマネジメント計画に基づき、計画的・効果的な更新を行う。
※③管渠改善率は、地方公営企業決算状況調査の報告数値である管渠の修繕・改良・更新の管渠延長より算定されるが、以下のとおり報告数値に訂正がある。
【訂正前】2.68　→　【訂正後】0.00</t>
    <rPh sb="4" eb="6">
      <t>トクテイ</t>
    </rPh>
    <rPh sb="6" eb="8">
      <t>カンキョウ</t>
    </rPh>
    <rPh sb="8" eb="10">
      <t>ホゼン</t>
    </rPh>
    <rPh sb="10" eb="12">
      <t>コウキョウ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</si>
</sst>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2.68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7.0000000000000007e-002</c:v>
                </c:pt>
                <c:pt idx="2">
                  <c:v>9.e-002</c:v>
                </c:pt>
                <c:pt idx="3">
                  <c:v>9.e-002</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43.58</c:v>
                </c:pt>
                <c:pt idx="1">
                  <c:v>41.35</c:v>
                </c:pt>
                <c:pt idx="2">
                  <c:v>42.9</c:v>
                </c:pt>
                <c:pt idx="3">
                  <c:v>43.36</c:v>
                </c:pt>
                <c:pt idx="4">
                  <c:v>42.56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83.02</c:v>
                </c:pt>
                <c:pt idx="1">
                  <c:v>83.8</c:v>
                </c:pt>
                <c:pt idx="2">
                  <c:v>83.21</c:v>
                </c:pt>
                <c:pt idx="3">
                  <c:v>82.54</c:v>
                </c:pt>
                <c:pt idx="4">
                  <c:v>83.62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82.35</c:v>
                </c:pt>
                <c:pt idx="1">
                  <c:v>82.9</c:v>
                </c:pt>
                <c:pt idx="2">
                  <c:v>83.5</c:v>
                </c:pt>
                <c:pt idx="3">
                  <c:v>83.06</c:v>
                </c:pt>
                <c:pt idx="4">
                  <c:v>83.32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82.17</c:v>
                </c:pt>
                <c:pt idx="1">
                  <c:v>82.24</c:v>
                </c:pt>
                <c:pt idx="2">
                  <c:v>91.18</c:v>
                </c:pt>
                <c:pt idx="3">
                  <c:v>87.09</c:v>
                </c:pt>
                <c:pt idx="4">
                  <c:v>83.07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1860.67</c:v>
                </c:pt>
                <c:pt idx="1">
                  <c:v>1818.55</c:v>
                </c:pt>
                <c:pt idx="2">
                  <c:v>1718.49</c:v>
                </c:pt>
                <c:pt idx="3">
                  <c:v>1636.16</c:v>
                </c:pt>
                <c:pt idx="4">
                  <c:v>1478.4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1436</c:v>
                </c:pt>
                <c:pt idx="1">
                  <c:v>1434.89</c:v>
                </c:pt>
                <c:pt idx="2">
                  <c:v>1298.9100000000001</c:v>
                </c:pt>
                <c:pt idx="3">
                  <c:v>1243.71</c:v>
                </c:pt>
                <c:pt idx="4">
                  <c:v>1194.1500000000001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67.010000000000005</c:v>
                </c:pt>
                <c:pt idx="1">
                  <c:v>75.62</c:v>
                </c:pt>
                <c:pt idx="2">
                  <c:v>90.77</c:v>
                </c:pt>
                <c:pt idx="3">
                  <c:v>84.36</c:v>
                </c:pt>
                <c:pt idx="4">
                  <c:v>85.26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66.56</c:v>
                </c:pt>
                <c:pt idx="1">
                  <c:v>66.22</c:v>
                </c:pt>
                <c:pt idx="2">
                  <c:v>69.87</c:v>
                </c:pt>
                <c:pt idx="3">
                  <c:v>74.3</c:v>
                </c:pt>
                <c:pt idx="4">
                  <c:v>72.260000000000005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251.28</c:v>
                </c:pt>
                <c:pt idx="1">
                  <c:v>225.54</c:v>
                </c:pt>
                <c:pt idx="2">
                  <c:v>187.96</c:v>
                </c:pt>
                <c:pt idx="3">
                  <c:v>202.21</c:v>
                </c:pt>
                <c:pt idx="4">
                  <c:v>199.79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244.29</c:v>
                </c:pt>
                <c:pt idx="1">
                  <c:v>246.72</c:v>
                </c:pt>
                <c:pt idx="2">
                  <c:v>234.96</c:v>
                </c:pt>
                <c:pt idx="3">
                  <c:v>221.81</c:v>
                </c:pt>
                <c:pt idx="4">
                  <c:v>230.02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A13" workbookViewId="0">
      <selection activeCell="CE25" sqref="CE2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48597</v>
      </c>
      <c r="AM8" s="22"/>
      <c r="AN8" s="22"/>
      <c r="AO8" s="22"/>
      <c r="AP8" s="22"/>
      <c r="AQ8" s="22"/>
      <c r="AR8" s="22"/>
      <c r="AS8" s="22"/>
      <c r="AT8" s="7">
        <f>データ!T6</f>
        <v>127.03</v>
      </c>
      <c r="AU8" s="7"/>
      <c r="AV8" s="7"/>
      <c r="AW8" s="7"/>
      <c r="AX8" s="7"/>
      <c r="AY8" s="7"/>
      <c r="AZ8" s="7"/>
      <c r="BA8" s="7"/>
      <c r="BB8" s="7">
        <f>データ!U6</f>
        <v>382.56</v>
      </c>
      <c r="BC8" s="7"/>
      <c r="BD8" s="7"/>
      <c r="BE8" s="7"/>
      <c r="BF8" s="7"/>
      <c r="BG8" s="7"/>
      <c r="BH8" s="7"/>
      <c r="BI8" s="7"/>
      <c r="BJ8" s="3"/>
      <c r="BK8" s="3"/>
      <c r="BL8" s="28" t="s">
        <v>14</v>
      </c>
      <c r="BM8" s="38"/>
      <c r="BN8" s="45"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9" t="s">
        <v>38</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40.909999999999997</v>
      </c>
      <c r="Q10" s="7"/>
      <c r="R10" s="7"/>
      <c r="S10" s="7"/>
      <c r="T10" s="7"/>
      <c r="U10" s="7"/>
      <c r="V10" s="7"/>
      <c r="W10" s="7">
        <f>データ!Q6</f>
        <v>90.61</v>
      </c>
      <c r="X10" s="7"/>
      <c r="Y10" s="7"/>
      <c r="Z10" s="7"/>
      <c r="AA10" s="7"/>
      <c r="AB10" s="7"/>
      <c r="AC10" s="7"/>
      <c r="AD10" s="22">
        <f>データ!R6</f>
        <v>3240</v>
      </c>
      <c r="AE10" s="22"/>
      <c r="AF10" s="22"/>
      <c r="AG10" s="22"/>
      <c r="AH10" s="22"/>
      <c r="AI10" s="22"/>
      <c r="AJ10" s="22"/>
      <c r="AK10" s="2"/>
      <c r="AL10" s="22">
        <f>データ!V6</f>
        <v>19843</v>
      </c>
      <c r="AM10" s="22"/>
      <c r="AN10" s="22"/>
      <c r="AO10" s="22"/>
      <c r="AP10" s="22"/>
      <c r="AQ10" s="22"/>
      <c r="AR10" s="22"/>
      <c r="AS10" s="22"/>
      <c r="AT10" s="7">
        <f>データ!W6</f>
        <v>6.58</v>
      </c>
      <c r="AU10" s="7"/>
      <c r="AV10" s="7"/>
      <c r="AW10" s="7"/>
      <c r="AX10" s="7"/>
      <c r="AY10" s="7"/>
      <c r="AZ10" s="7"/>
      <c r="BA10" s="7"/>
      <c r="BB10" s="7">
        <f>データ!X6</f>
        <v>3015.65</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73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46</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50</v>
      </c>
      <c r="F85" s="12" t="s">
        <v>51</v>
      </c>
      <c r="G85" s="12" t="s">
        <v>52</v>
      </c>
      <c r="H85" s="12" t="s">
        <v>45</v>
      </c>
      <c r="I85" s="12" t="s">
        <v>9</v>
      </c>
      <c r="J85" s="12" t="s">
        <v>53</v>
      </c>
      <c r="K85" s="12" t="s">
        <v>54</v>
      </c>
      <c r="L85" s="12" t="s">
        <v>36</v>
      </c>
      <c r="M85" s="12" t="s">
        <v>39</v>
      </c>
      <c r="N85" s="12" t="s">
        <v>55</v>
      </c>
      <c r="O85" s="12" t="s">
        <v>57</v>
      </c>
    </row>
    <row r="86" spans="1:78" hidden="1">
      <c r="B86" s="12"/>
      <c r="C86" s="12"/>
      <c r="D86" s="12"/>
      <c r="E86" s="12" t="str">
        <f>データ!AI6</f>
        <v/>
      </c>
      <c r="F86" s="12" t="s">
        <v>42</v>
      </c>
      <c r="G86" s="12" t="s">
        <v>42</v>
      </c>
      <c r="H86" s="12" t="str">
        <f>データ!BP6</f>
        <v>【1,209.40】</v>
      </c>
      <c r="I86" s="12" t="str">
        <f>データ!CA6</f>
        <v>【74.48】</v>
      </c>
      <c r="J86" s="12" t="str">
        <f>データ!CL6</f>
        <v>【219.46】</v>
      </c>
      <c r="K86" s="12" t="str">
        <f>データ!CW6</f>
        <v>【42.82】</v>
      </c>
      <c r="L86" s="12" t="str">
        <f>データ!DH6</f>
        <v>【83.36】</v>
      </c>
      <c r="M86" s="12" t="s">
        <v>42</v>
      </c>
      <c r="N86" s="12" t="s">
        <v>42</v>
      </c>
      <c r="O86" s="12" t="str">
        <f>データ!EO6</f>
        <v>【0.12】</v>
      </c>
    </row>
  </sheetData>
  <sheetProtection algorithmName="SHA-512" hashValue="F4/ebeJFrQOCeTgGOuCxOycDQtk5ZW+21uSrDxqy//iFE+mXLQt+pQaBUbKxMW1J2SEuB41ydkZsjvV0WD2+CA==" saltValue="I3wYq6RlYCWojcLGrXsEx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35</v>
      </c>
      <c r="C3" s="62" t="s">
        <v>62</v>
      </c>
      <c r="D3" s="62" t="s">
        <v>63</v>
      </c>
      <c r="E3" s="62" t="s">
        <v>5</v>
      </c>
      <c r="F3" s="62" t="s">
        <v>4</v>
      </c>
      <c r="G3" s="62" t="s">
        <v>28</v>
      </c>
      <c r="H3" s="68" t="s">
        <v>59</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1</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74</v>
      </c>
      <c r="K5" s="70" t="s">
        <v>75</v>
      </c>
      <c r="L5" s="70" t="s">
        <v>76</v>
      </c>
      <c r="M5" s="70" t="s">
        <v>6</v>
      </c>
      <c r="N5" s="70" t="s">
        <v>77</v>
      </c>
      <c r="O5" s="70" t="s">
        <v>78</v>
      </c>
      <c r="P5" s="70" t="s">
        <v>79</v>
      </c>
      <c r="Q5" s="70" t="s">
        <v>80</v>
      </c>
      <c r="R5" s="70" t="s">
        <v>81</v>
      </c>
      <c r="S5" s="70" t="s">
        <v>82</v>
      </c>
      <c r="T5" s="70" t="s">
        <v>83</v>
      </c>
      <c r="U5" s="70" t="s">
        <v>0</v>
      </c>
      <c r="V5" s="70" t="s">
        <v>2</v>
      </c>
      <c r="W5" s="70" t="s">
        <v>84</v>
      </c>
      <c r="X5" s="70" t="s">
        <v>85</v>
      </c>
      <c r="Y5" s="70" t="s">
        <v>86</v>
      </c>
      <c r="Z5" s="70" t="s">
        <v>87</v>
      </c>
      <c r="AA5" s="70" t="s">
        <v>88</v>
      </c>
      <c r="AB5" s="70" t="s">
        <v>89</v>
      </c>
      <c r="AC5" s="70" t="s">
        <v>90</v>
      </c>
      <c r="AD5" s="70" t="s">
        <v>92</v>
      </c>
      <c r="AE5" s="70" t="s">
        <v>93</v>
      </c>
      <c r="AF5" s="70" t="s">
        <v>94</v>
      </c>
      <c r="AG5" s="70" t="s">
        <v>95</v>
      </c>
      <c r="AH5" s="70" t="s">
        <v>96</v>
      </c>
      <c r="AI5" s="70" t="s">
        <v>48</v>
      </c>
      <c r="AJ5" s="70" t="s">
        <v>86</v>
      </c>
      <c r="AK5" s="70" t="s">
        <v>87</v>
      </c>
      <c r="AL5" s="70" t="s">
        <v>88</v>
      </c>
      <c r="AM5" s="70" t="s">
        <v>89</v>
      </c>
      <c r="AN5" s="70" t="s">
        <v>90</v>
      </c>
      <c r="AO5" s="70" t="s">
        <v>92</v>
      </c>
      <c r="AP5" s="70" t="s">
        <v>93</v>
      </c>
      <c r="AQ5" s="70" t="s">
        <v>94</v>
      </c>
      <c r="AR5" s="70" t="s">
        <v>95</v>
      </c>
      <c r="AS5" s="70" t="s">
        <v>96</v>
      </c>
      <c r="AT5" s="70" t="s">
        <v>91</v>
      </c>
      <c r="AU5" s="70" t="s">
        <v>86</v>
      </c>
      <c r="AV5" s="70" t="s">
        <v>87</v>
      </c>
      <c r="AW5" s="70" t="s">
        <v>88</v>
      </c>
      <c r="AX5" s="70" t="s">
        <v>89</v>
      </c>
      <c r="AY5" s="70" t="s">
        <v>90</v>
      </c>
      <c r="AZ5" s="70" t="s">
        <v>92</v>
      </c>
      <c r="BA5" s="70" t="s">
        <v>93</v>
      </c>
      <c r="BB5" s="70" t="s">
        <v>94</v>
      </c>
      <c r="BC5" s="70" t="s">
        <v>95</v>
      </c>
      <c r="BD5" s="70" t="s">
        <v>96</v>
      </c>
      <c r="BE5" s="70" t="s">
        <v>91</v>
      </c>
      <c r="BF5" s="70" t="s">
        <v>86</v>
      </c>
      <c r="BG5" s="70" t="s">
        <v>87</v>
      </c>
      <c r="BH5" s="70" t="s">
        <v>88</v>
      </c>
      <c r="BI5" s="70" t="s">
        <v>89</v>
      </c>
      <c r="BJ5" s="70" t="s">
        <v>90</v>
      </c>
      <c r="BK5" s="70" t="s">
        <v>92</v>
      </c>
      <c r="BL5" s="70" t="s">
        <v>93</v>
      </c>
      <c r="BM5" s="70" t="s">
        <v>94</v>
      </c>
      <c r="BN5" s="70" t="s">
        <v>95</v>
      </c>
      <c r="BO5" s="70" t="s">
        <v>96</v>
      </c>
      <c r="BP5" s="70" t="s">
        <v>91</v>
      </c>
      <c r="BQ5" s="70" t="s">
        <v>86</v>
      </c>
      <c r="BR5" s="70" t="s">
        <v>87</v>
      </c>
      <c r="BS5" s="70" t="s">
        <v>88</v>
      </c>
      <c r="BT5" s="70" t="s">
        <v>89</v>
      </c>
      <c r="BU5" s="70" t="s">
        <v>90</v>
      </c>
      <c r="BV5" s="70" t="s">
        <v>92</v>
      </c>
      <c r="BW5" s="70" t="s">
        <v>93</v>
      </c>
      <c r="BX5" s="70" t="s">
        <v>94</v>
      </c>
      <c r="BY5" s="70" t="s">
        <v>95</v>
      </c>
      <c r="BZ5" s="70" t="s">
        <v>96</v>
      </c>
      <c r="CA5" s="70" t="s">
        <v>91</v>
      </c>
      <c r="CB5" s="70" t="s">
        <v>86</v>
      </c>
      <c r="CC5" s="70" t="s">
        <v>87</v>
      </c>
      <c r="CD5" s="70" t="s">
        <v>88</v>
      </c>
      <c r="CE5" s="70" t="s">
        <v>89</v>
      </c>
      <c r="CF5" s="70" t="s">
        <v>90</v>
      </c>
      <c r="CG5" s="70" t="s">
        <v>92</v>
      </c>
      <c r="CH5" s="70" t="s">
        <v>93</v>
      </c>
      <c r="CI5" s="70" t="s">
        <v>94</v>
      </c>
      <c r="CJ5" s="70" t="s">
        <v>95</v>
      </c>
      <c r="CK5" s="70" t="s">
        <v>96</v>
      </c>
      <c r="CL5" s="70" t="s">
        <v>91</v>
      </c>
      <c r="CM5" s="70" t="s">
        <v>86</v>
      </c>
      <c r="CN5" s="70" t="s">
        <v>87</v>
      </c>
      <c r="CO5" s="70" t="s">
        <v>88</v>
      </c>
      <c r="CP5" s="70" t="s">
        <v>89</v>
      </c>
      <c r="CQ5" s="70" t="s">
        <v>90</v>
      </c>
      <c r="CR5" s="70" t="s">
        <v>92</v>
      </c>
      <c r="CS5" s="70" t="s">
        <v>93</v>
      </c>
      <c r="CT5" s="70" t="s">
        <v>94</v>
      </c>
      <c r="CU5" s="70" t="s">
        <v>95</v>
      </c>
      <c r="CV5" s="70" t="s">
        <v>96</v>
      </c>
      <c r="CW5" s="70" t="s">
        <v>91</v>
      </c>
      <c r="CX5" s="70" t="s">
        <v>86</v>
      </c>
      <c r="CY5" s="70" t="s">
        <v>87</v>
      </c>
      <c r="CZ5" s="70" t="s">
        <v>88</v>
      </c>
      <c r="DA5" s="70" t="s">
        <v>89</v>
      </c>
      <c r="DB5" s="70" t="s">
        <v>90</v>
      </c>
      <c r="DC5" s="70" t="s">
        <v>92</v>
      </c>
      <c r="DD5" s="70" t="s">
        <v>93</v>
      </c>
      <c r="DE5" s="70" t="s">
        <v>94</v>
      </c>
      <c r="DF5" s="70" t="s">
        <v>95</v>
      </c>
      <c r="DG5" s="70" t="s">
        <v>96</v>
      </c>
      <c r="DH5" s="70" t="s">
        <v>91</v>
      </c>
      <c r="DI5" s="70" t="s">
        <v>86</v>
      </c>
      <c r="DJ5" s="70" t="s">
        <v>87</v>
      </c>
      <c r="DK5" s="70" t="s">
        <v>88</v>
      </c>
      <c r="DL5" s="70" t="s">
        <v>89</v>
      </c>
      <c r="DM5" s="70" t="s">
        <v>90</v>
      </c>
      <c r="DN5" s="70" t="s">
        <v>92</v>
      </c>
      <c r="DO5" s="70" t="s">
        <v>93</v>
      </c>
      <c r="DP5" s="70" t="s">
        <v>94</v>
      </c>
      <c r="DQ5" s="70" t="s">
        <v>95</v>
      </c>
      <c r="DR5" s="70" t="s">
        <v>96</v>
      </c>
      <c r="DS5" s="70" t="s">
        <v>91</v>
      </c>
      <c r="DT5" s="70" t="s">
        <v>86</v>
      </c>
      <c r="DU5" s="70" t="s">
        <v>87</v>
      </c>
      <c r="DV5" s="70" t="s">
        <v>88</v>
      </c>
      <c r="DW5" s="70" t="s">
        <v>89</v>
      </c>
      <c r="DX5" s="70" t="s">
        <v>90</v>
      </c>
      <c r="DY5" s="70" t="s">
        <v>92</v>
      </c>
      <c r="DZ5" s="70" t="s">
        <v>93</v>
      </c>
      <c r="EA5" s="70" t="s">
        <v>94</v>
      </c>
      <c r="EB5" s="70" t="s">
        <v>95</v>
      </c>
      <c r="EC5" s="70" t="s">
        <v>96</v>
      </c>
      <c r="ED5" s="70" t="s">
        <v>91</v>
      </c>
      <c r="EE5" s="70" t="s">
        <v>86</v>
      </c>
      <c r="EF5" s="70" t="s">
        <v>87</v>
      </c>
      <c r="EG5" s="70" t="s">
        <v>88</v>
      </c>
      <c r="EH5" s="70" t="s">
        <v>89</v>
      </c>
      <c r="EI5" s="70" t="s">
        <v>90</v>
      </c>
      <c r="EJ5" s="70" t="s">
        <v>92</v>
      </c>
      <c r="EK5" s="70" t="s">
        <v>93</v>
      </c>
      <c r="EL5" s="70" t="s">
        <v>94</v>
      </c>
      <c r="EM5" s="70" t="s">
        <v>95</v>
      </c>
      <c r="EN5" s="70" t="s">
        <v>96</v>
      </c>
      <c r="EO5" s="70" t="s">
        <v>91</v>
      </c>
    </row>
    <row r="6" spans="1:145" s="59" customFormat="1">
      <c r="A6" s="60" t="s">
        <v>97</v>
      </c>
      <c r="B6" s="65">
        <f t="shared" ref="B6:X6" si="1">B7</f>
        <v>2018</v>
      </c>
      <c r="C6" s="65">
        <f t="shared" si="1"/>
        <v>162086</v>
      </c>
      <c r="D6" s="65">
        <f t="shared" si="1"/>
        <v>47</v>
      </c>
      <c r="E6" s="65">
        <f t="shared" si="1"/>
        <v>17</v>
      </c>
      <c r="F6" s="65">
        <f t="shared" si="1"/>
        <v>4</v>
      </c>
      <c r="G6" s="65">
        <f t="shared" si="1"/>
        <v>0</v>
      </c>
      <c r="H6" s="65" t="str">
        <f t="shared" si="1"/>
        <v>富山県　砺波市</v>
      </c>
      <c r="I6" s="65" t="str">
        <f t="shared" si="1"/>
        <v>法非適用</v>
      </c>
      <c r="J6" s="65" t="str">
        <f t="shared" si="1"/>
        <v>下水道事業</v>
      </c>
      <c r="K6" s="65" t="str">
        <f t="shared" si="1"/>
        <v>特定環境保全公共下水道</v>
      </c>
      <c r="L6" s="65" t="str">
        <f t="shared" si="1"/>
        <v>D2</v>
      </c>
      <c r="M6" s="65" t="str">
        <f t="shared" si="1"/>
        <v>非設置</v>
      </c>
      <c r="N6" s="73" t="str">
        <f t="shared" si="1"/>
        <v>-</v>
      </c>
      <c r="O6" s="73" t="str">
        <f t="shared" si="1"/>
        <v>該当数値なし</v>
      </c>
      <c r="P6" s="73">
        <f t="shared" si="1"/>
        <v>40.909999999999997</v>
      </c>
      <c r="Q6" s="73">
        <f t="shared" si="1"/>
        <v>90.61</v>
      </c>
      <c r="R6" s="73">
        <f t="shared" si="1"/>
        <v>3240</v>
      </c>
      <c r="S6" s="73">
        <f t="shared" si="1"/>
        <v>48597</v>
      </c>
      <c r="T6" s="73">
        <f t="shared" si="1"/>
        <v>127.03</v>
      </c>
      <c r="U6" s="73">
        <f t="shared" si="1"/>
        <v>382.56</v>
      </c>
      <c r="V6" s="73">
        <f t="shared" si="1"/>
        <v>19843</v>
      </c>
      <c r="W6" s="73">
        <f t="shared" si="1"/>
        <v>6.58</v>
      </c>
      <c r="X6" s="73">
        <f t="shared" si="1"/>
        <v>3015.65</v>
      </c>
      <c r="Y6" s="81">
        <f t="shared" ref="Y6:AH6" si="2">IF(Y7="",NA(),Y7)</f>
        <v>82.17</v>
      </c>
      <c r="Z6" s="81">
        <f t="shared" si="2"/>
        <v>82.24</v>
      </c>
      <c r="AA6" s="81">
        <f t="shared" si="2"/>
        <v>91.18</v>
      </c>
      <c r="AB6" s="81">
        <f t="shared" si="2"/>
        <v>87.09</v>
      </c>
      <c r="AC6" s="81">
        <f t="shared" si="2"/>
        <v>83.07</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1860.67</v>
      </c>
      <c r="BG6" s="81">
        <f t="shared" si="5"/>
        <v>1818.55</v>
      </c>
      <c r="BH6" s="81">
        <f t="shared" si="5"/>
        <v>1718.49</v>
      </c>
      <c r="BI6" s="81">
        <f t="shared" si="5"/>
        <v>1636.16</v>
      </c>
      <c r="BJ6" s="81">
        <f t="shared" si="5"/>
        <v>1478.4</v>
      </c>
      <c r="BK6" s="81">
        <f t="shared" si="5"/>
        <v>1436</v>
      </c>
      <c r="BL6" s="81">
        <f t="shared" si="5"/>
        <v>1434.89</v>
      </c>
      <c r="BM6" s="81">
        <f t="shared" si="5"/>
        <v>1298.9100000000001</v>
      </c>
      <c r="BN6" s="81">
        <f t="shared" si="5"/>
        <v>1243.71</v>
      </c>
      <c r="BO6" s="81">
        <f t="shared" si="5"/>
        <v>1194.1500000000001</v>
      </c>
      <c r="BP6" s="73" t="str">
        <f>IF(BP7="","",IF(BP7="-","【-】","【"&amp;SUBSTITUTE(TEXT(BP7,"#,##0.00"),"-","△")&amp;"】"))</f>
        <v>【1,209.40】</v>
      </c>
      <c r="BQ6" s="81">
        <f t="shared" ref="BQ6:BZ6" si="6">IF(BQ7="",NA(),BQ7)</f>
        <v>67.010000000000005</v>
      </c>
      <c r="BR6" s="81">
        <f t="shared" si="6"/>
        <v>75.62</v>
      </c>
      <c r="BS6" s="81">
        <f t="shared" si="6"/>
        <v>90.77</v>
      </c>
      <c r="BT6" s="81">
        <f t="shared" si="6"/>
        <v>84.36</v>
      </c>
      <c r="BU6" s="81">
        <f t="shared" si="6"/>
        <v>85.26</v>
      </c>
      <c r="BV6" s="81">
        <f t="shared" si="6"/>
        <v>66.56</v>
      </c>
      <c r="BW6" s="81">
        <f t="shared" si="6"/>
        <v>66.22</v>
      </c>
      <c r="BX6" s="81">
        <f t="shared" si="6"/>
        <v>69.87</v>
      </c>
      <c r="BY6" s="81">
        <f t="shared" si="6"/>
        <v>74.3</v>
      </c>
      <c r="BZ6" s="81">
        <f t="shared" si="6"/>
        <v>72.260000000000005</v>
      </c>
      <c r="CA6" s="73" t="str">
        <f>IF(CA7="","",IF(CA7="-","【-】","【"&amp;SUBSTITUTE(TEXT(CA7,"#,##0.00"),"-","△")&amp;"】"))</f>
        <v>【74.48】</v>
      </c>
      <c r="CB6" s="81">
        <f t="shared" ref="CB6:CK6" si="7">IF(CB7="",NA(),CB7)</f>
        <v>251.28</v>
      </c>
      <c r="CC6" s="81">
        <f t="shared" si="7"/>
        <v>225.54</v>
      </c>
      <c r="CD6" s="81">
        <f t="shared" si="7"/>
        <v>187.96</v>
      </c>
      <c r="CE6" s="81">
        <f t="shared" si="7"/>
        <v>202.21</v>
      </c>
      <c r="CF6" s="81">
        <f t="shared" si="7"/>
        <v>199.79</v>
      </c>
      <c r="CG6" s="81">
        <f t="shared" si="7"/>
        <v>244.29</v>
      </c>
      <c r="CH6" s="81">
        <f t="shared" si="7"/>
        <v>246.72</v>
      </c>
      <c r="CI6" s="81">
        <f t="shared" si="7"/>
        <v>234.96</v>
      </c>
      <c r="CJ6" s="81">
        <f t="shared" si="7"/>
        <v>221.81</v>
      </c>
      <c r="CK6" s="81">
        <f t="shared" si="7"/>
        <v>230.02</v>
      </c>
      <c r="CL6" s="73" t="str">
        <f>IF(CL7="","",IF(CL7="-","【-】","【"&amp;SUBSTITUTE(TEXT(CL7,"#,##0.00"),"-","△")&amp;"】"))</f>
        <v>【219.46】</v>
      </c>
      <c r="CM6" s="81" t="str">
        <f t="shared" ref="CM6:CV6" si="8">IF(CM7="",NA(),CM7)</f>
        <v>-</v>
      </c>
      <c r="CN6" s="81" t="str">
        <f t="shared" si="8"/>
        <v>-</v>
      </c>
      <c r="CO6" s="81" t="str">
        <f t="shared" si="8"/>
        <v>-</v>
      </c>
      <c r="CP6" s="81" t="str">
        <f t="shared" si="8"/>
        <v>-</v>
      </c>
      <c r="CQ6" s="81" t="str">
        <f t="shared" si="8"/>
        <v>-</v>
      </c>
      <c r="CR6" s="81">
        <f t="shared" si="8"/>
        <v>43.58</v>
      </c>
      <c r="CS6" s="81">
        <f t="shared" si="8"/>
        <v>41.35</v>
      </c>
      <c r="CT6" s="81">
        <f t="shared" si="8"/>
        <v>42.9</v>
      </c>
      <c r="CU6" s="81">
        <f t="shared" si="8"/>
        <v>43.36</v>
      </c>
      <c r="CV6" s="81">
        <f t="shared" si="8"/>
        <v>42.56</v>
      </c>
      <c r="CW6" s="73" t="str">
        <f>IF(CW7="","",IF(CW7="-","【-】","【"&amp;SUBSTITUTE(TEXT(CW7,"#,##0.00"),"-","△")&amp;"】"))</f>
        <v>【42.82】</v>
      </c>
      <c r="CX6" s="81">
        <f t="shared" ref="CX6:DG6" si="9">IF(CX7="",NA(),CX7)</f>
        <v>83.02</v>
      </c>
      <c r="CY6" s="81">
        <f t="shared" si="9"/>
        <v>83.8</v>
      </c>
      <c r="CZ6" s="81">
        <f t="shared" si="9"/>
        <v>83.21</v>
      </c>
      <c r="DA6" s="81">
        <f t="shared" si="9"/>
        <v>82.54</v>
      </c>
      <c r="DB6" s="81">
        <f t="shared" si="9"/>
        <v>83.62</v>
      </c>
      <c r="DC6" s="81">
        <f t="shared" si="9"/>
        <v>82.35</v>
      </c>
      <c r="DD6" s="81">
        <f t="shared" si="9"/>
        <v>82.9</v>
      </c>
      <c r="DE6" s="81">
        <f t="shared" si="9"/>
        <v>83.5</v>
      </c>
      <c r="DF6" s="81">
        <f t="shared" si="9"/>
        <v>83.06</v>
      </c>
      <c r="DG6" s="81">
        <f t="shared" si="9"/>
        <v>83.32</v>
      </c>
      <c r="DH6" s="73" t="str">
        <f>IF(DH7="","",IF(DH7="-","【-】","【"&amp;SUBSTITUTE(TEXT(DH7,"#,##0.00"),"-","△")&amp;"】"))</f>
        <v>【83.36】</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81">
        <f t="shared" si="12"/>
        <v>2.68</v>
      </c>
      <c r="EJ6" s="81">
        <f t="shared" si="12"/>
        <v>4.e-002</v>
      </c>
      <c r="EK6" s="81">
        <f t="shared" si="12"/>
        <v>7.0000000000000007e-002</v>
      </c>
      <c r="EL6" s="81">
        <f t="shared" si="12"/>
        <v>9.e-002</v>
      </c>
      <c r="EM6" s="81">
        <f t="shared" si="12"/>
        <v>9.e-002</v>
      </c>
      <c r="EN6" s="81">
        <f t="shared" si="12"/>
        <v>0.13</v>
      </c>
      <c r="EO6" s="73" t="str">
        <f>IF(EO7="","",IF(EO7="-","【-】","【"&amp;SUBSTITUTE(TEXT(EO7,"#,##0.00"),"-","△")&amp;"】"))</f>
        <v>【0.12】</v>
      </c>
    </row>
    <row r="7" spans="1:145" s="59" customFormat="1">
      <c r="A7" s="60"/>
      <c r="B7" s="66">
        <v>2018</v>
      </c>
      <c r="C7" s="66">
        <v>162086</v>
      </c>
      <c r="D7" s="66">
        <v>47</v>
      </c>
      <c r="E7" s="66">
        <v>17</v>
      </c>
      <c r="F7" s="66">
        <v>4</v>
      </c>
      <c r="G7" s="66">
        <v>0</v>
      </c>
      <c r="H7" s="66" t="s">
        <v>98</v>
      </c>
      <c r="I7" s="66" t="s">
        <v>99</v>
      </c>
      <c r="J7" s="66" t="s">
        <v>100</v>
      </c>
      <c r="K7" s="66" t="s">
        <v>13</v>
      </c>
      <c r="L7" s="66" t="s">
        <v>101</v>
      </c>
      <c r="M7" s="66" t="s">
        <v>102</v>
      </c>
      <c r="N7" s="74" t="s">
        <v>42</v>
      </c>
      <c r="O7" s="74" t="s">
        <v>103</v>
      </c>
      <c r="P7" s="74">
        <v>40.909999999999997</v>
      </c>
      <c r="Q7" s="74">
        <v>90.61</v>
      </c>
      <c r="R7" s="74">
        <v>3240</v>
      </c>
      <c r="S7" s="74">
        <v>48597</v>
      </c>
      <c r="T7" s="74">
        <v>127.03</v>
      </c>
      <c r="U7" s="74">
        <v>382.56</v>
      </c>
      <c r="V7" s="74">
        <v>19843</v>
      </c>
      <c r="W7" s="74">
        <v>6.58</v>
      </c>
      <c r="X7" s="74">
        <v>3015.65</v>
      </c>
      <c r="Y7" s="74">
        <v>82.17</v>
      </c>
      <c r="Z7" s="74">
        <v>82.24</v>
      </c>
      <c r="AA7" s="74">
        <v>91.18</v>
      </c>
      <c r="AB7" s="74">
        <v>87.09</v>
      </c>
      <c r="AC7" s="74">
        <v>83.07</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1860.67</v>
      </c>
      <c r="BG7" s="74">
        <v>1818.55</v>
      </c>
      <c r="BH7" s="74">
        <v>1718.49</v>
      </c>
      <c r="BI7" s="74">
        <v>1636.16</v>
      </c>
      <c r="BJ7" s="74">
        <v>1478.4</v>
      </c>
      <c r="BK7" s="74">
        <v>1436</v>
      </c>
      <c r="BL7" s="74">
        <v>1434.89</v>
      </c>
      <c r="BM7" s="74">
        <v>1298.9100000000001</v>
      </c>
      <c r="BN7" s="74">
        <v>1243.71</v>
      </c>
      <c r="BO7" s="74">
        <v>1194.1500000000001</v>
      </c>
      <c r="BP7" s="74">
        <v>1209.4000000000001</v>
      </c>
      <c r="BQ7" s="74">
        <v>67.010000000000005</v>
      </c>
      <c r="BR7" s="74">
        <v>75.62</v>
      </c>
      <c r="BS7" s="74">
        <v>90.77</v>
      </c>
      <c r="BT7" s="74">
        <v>84.36</v>
      </c>
      <c r="BU7" s="74">
        <v>85.26</v>
      </c>
      <c r="BV7" s="74">
        <v>66.56</v>
      </c>
      <c r="BW7" s="74">
        <v>66.22</v>
      </c>
      <c r="BX7" s="74">
        <v>69.87</v>
      </c>
      <c r="BY7" s="74">
        <v>74.3</v>
      </c>
      <c r="BZ7" s="74">
        <v>72.260000000000005</v>
      </c>
      <c r="CA7" s="74">
        <v>74.48</v>
      </c>
      <c r="CB7" s="74">
        <v>251.28</v>
      </c>
      <c r="CC7" s="74">
        <v>225.54</v>
      </c>
      <c r="CD7" s="74">
        <v>187.96</v>
      </c>
      <c r="CE7" s="74">
        <v>202.21</v>
      </c>
      <c r="CF7" s="74">
        <v>199.79</v>
      </c>
      <c r="CG7" s="74">
        <v>244.29</v>
      </c>
      <c r="CH7" s="74">
        <v>246.72</v>
      </c>
      <c r="CI7" s="74">
        <v>234.96</v>
      </c>
      <c r="CJ7" s="74">
        <v>221.81</v>
      </c>
      <c r="CK7" s="74">
        <v>230.02</v>
      </c>
      <c r="CL7" s="74">
        <v>219.46</v>
      </c>
      <c r="CM7" s="74" t="s">
        <v>42</v>
      </c>
      <c r="CN7" s="74" t="s">
        <v>42</v>
      </c>
      <c r="CO7" s="74" t="s">
        <v>42</v>
      </c>
      <c r="CP7" s="74" t="s">
        <v>42</v>
      </c>
      <c r="CQ7" s="74" t="s">
        <v>42</v>
      </c>
      <c r="CR7" s="74">
        <v>43.58</v>
      </c>
      <c r="CS7" s="74">
        <v>41.35</v>
      </c>
      <c r="CT7" s="74">
        <v>42.9</v>
      </c>
      <c r="CU7" s="74">
        <v>43.36</v>
      </c>
      <c r="CV7" s="74">
        <v>42.56</v>
      </c>
      <c r="CW7" s="74">
        <v>42.82</v>
      </c>
      <c r="CX7" s="74">
        <v>83.02</v>
      </c>
      <c r="CY7" s="74">
        <v>83.8</v>
      </c>
      <c r="CZ7" s="74">
        <v>83.21</v>
      </c>
      <c r="DA7" s="74">
        <v>82.54</v>
      </c>
      <c r="DB7" s="74">
        <v>83.62</v>
      </c>
      <c r="DC7" s="74">
        <v>82.35</v>
      </c>
      <c r="DD7" s="74">
        <v>82.9</v>
      </c>
      <c r="DE7" s="74">
        <v>83.5</v>
      </c>
      <c r="DF7" s="74">
        <v>83.06</v>
      </c>
      <c r="DG7" s="74">
        <v>83.32</v>
      </c>
      <c r="DH7" s="74">
        <v>83.36</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2.68</v>
      </c>
      <c r="EJ7" s="74">
        <v>4.e-002</v>
      </c>
      <c r="EK7" s="74">
        <v>7.0000000000000007e-002</v>
      </c>
      <c r="EL7" s="74">
        <v>9.e-002</v>
      </c>
      <c r="EM7" s="74">
        <v>9.e-002</v>
      </c>
      <c r="EN7" s="74">
        <v>0.13</v>
      </c>
      <c r="EO7" s="74">
        <v>0.12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福島　靖明</cp:lastModifiedBy>
  <dcterms:created xsi:type="dcterms:W3CDTF">2019-12-05T05:11:52Z</dcterms:created>
  <dcterms:modified xsi:type="dcterms:W3CDTF">2020-01-31T06:32:03Z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2020-01-31T06:32:03Z</vt:filetime>
  </property>
</Properties>
</file>