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I:\市町村支援課\　財政係\56 公営企業会計制度の見直し\◎経営比較分析表\R01\020109 公営企業に係る経営比較分析表（平成30年度決算）の分析等について\03_市町村より回答\09_南砺市\下水道（法適用）\"/>
    </mc:Choice>
  </mc:AlternateContent>
  <workbookProtection workbookAlgorithmName="SHA-512" workbookHashValue="8P+14svOxkjIrEx6u9v0dUy3Pl6O2/QENxCSAAiYidIholsu0EkU2JNBTtrTlDqkg8enNiBWW0J+uef6BN2q0g==" workbookSaltValue="TYnCeQ5IzYoNBxwlm2ex1w==" workbookSpinCount="100000" lockStructure="1"/>
  <bookViews>
    <workbookView xWindow="0" yWindow="0" windowWidth="15360" windowHeight="7635"/>
  </bookViews>
  <sheets>
    <sheet name="法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O85"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S6" i="5"/>
  <c r="AL8" i="4" s="1"/>
  <c r="R6" i="5"/>
  <c r="Q6" i="5"/>
  <c r="W10" i="4" s="1"/>
  <c r="P6" i="5"/>
  <c r="O6" i="5"/>
  <c r="I10" i="4" s="1"/>
  <c r="N6" i="5"/>
  <c r="M6" i="5"/>
  <c r="AD8" i="4" s="1"/>
  <c r="L6" i="5"/>
  <c r="K6" i="5"/>
  <c r="J6" i="5"/>
  <c r="I8" i="4" s="1"/>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K85" i="4"/>
  <c r="I85" i="4"/>
  <c r="H85" i="4"/>
  <c r="E85" i="4"/>
  <c r="BB10" i="4"/>
  <c r="AT10" i="4"/>
  <c r="AD10" i="4"/>
  <c r="P10" i="4"/>
  <c r="B10" i="4"/>
  <c r="AT8" i="4"/>
  <c r="W8" i="4"/>
  <c r="P8" i="4"/>
  <c r="B6" i="4"/>
  <c r="C10" i="5" l="1"/>
  <c r="D10" i="5"/>
  <c r="E10" i="5"/>
  <c r="B10" i="5"/>
</calcChain>
</file>

<file path=xl/sharedStrings.xml><?xml version="1.0" encoding="utf-8"?>
<sst xmlns="http://schemas.openxmlformats.org/spreadsheetml/2006/main" count="228" uniqueCount="110">
  <si>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</si>
  <si>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</si>
  <si>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</si>
  <si>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</si>
  <si>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</si>
  <si>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</si>
  <si>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</si>
  <si>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</si>
  <si>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</si>
  <si>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</si>
  <si>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</si>
  <si>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</si>
  <si>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</si>
  <si>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</si>
  <si>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</si>
  <si>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</si>
  <si>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</si>
  <si>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</si>
  <si>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</si>
  <si>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</si>
  <si>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</si>
  <si>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</si>
  <si>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</si>
  <si>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</si>
  <si>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</si>
  <si>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</si>
  <si>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</si>
  <si>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</si>
  <si>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</si>
  <si>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</si>
  <si>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</si>
  <si>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</si>
  <si>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</si>
  <si>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</si>
  <si>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</si>
  <si>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</si>
  <si>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</si>
  <si>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</si>
  <si>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</si>
  <si>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</si>
  <si>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</si>
  <si>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</si>
  <si>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</si>
  <si>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</si>
  <si>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</si>
  <si>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</si>
  <si>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</si>
  <si>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</si>
  <si>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</si>
  <si>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</si>
  <si>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</si>
  <si>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</si>
  <si>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</si>
  <si>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</si>
  <si>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</si>
  <si>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</si>
  <si>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</si>
  <si>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</si>
  <si>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</si>
  <si>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</si>
  <si>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</si>
  <si>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</si>
  <si>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</si>
  <si>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</si>
  <si>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</si>
  <si>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</si>
  <si>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</si>
  <si>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</si>
  <si>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</si>
  <si>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</si>
  <si>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</si>
  <si>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</si>
  <si>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</si>
  <si>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</si>
  <si>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</si>
  <si>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</si>
  <si>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</si>
  <si>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</si>
  <si>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</si>
  <si>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</si>
  <si>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</si>
  <si>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</si>
  <si>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</si>
  <si>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</si>
  <si>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</si>
  <si>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</si>
  <si>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</si>
  <si>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</si>
  <si>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</si>
  <si>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</si>
  <si>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</si>
  <si>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</si>
  <si>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</si>
  <si>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</si>
  <si>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</si>
  <si>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富山県　南砺市</t>
  </si>
  <si>
    <t>法適用</t>
  </si>
  <si>
    <t>下水道事業</t>
  </si>
  <si>
    <t>公共下水道</t>
  </si>
  <si>
    <t>Cd2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</si>
  <si>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</si>
  <si>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</si>
  <si>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</si>
  <si>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</si>
  <si>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</si>
  <si>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</si>
  <si>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</si>
  <si>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当市における公共下水道事業は昭和46年から建設着手しており、現時点において法定耐用年数を経過した管路等はない。
①有形固定資産減価償却率については上昇傾向にあり、令和3年度より耐用年数に達するものがあり、更新や長寿命化などの老朽化への対応が迫られる。
下水道会計全体での数値は、以下［全体総括］を参照のこと。</t>
    <phoneticPr fontId="4"/>
  </si>
  <si>
    <r>
      <rPr>
        <b/>
        <sz val="9"/>
        <color theme="1"/>
        <rFont val="ＭＳ ゴシック"/>
        <family val="3"/>
        <charset val="128"/>
      </rPr>
      <t>Ⅰ．現状分析</t>
    </r>
    <r>
      <rPr>
        <sz val="9"/>
        <color theme="1"/>
        <rFont val="ＭＳ ゴシック"/>
        <family val="3"/>
        <charset val="128"/>
      </rPr>
      <t xml:space="preserve">
１　下水道会計全体では、①経常収支比率は109.53％、②累積欠損金比率は0.00％により単年度収支が黒字、累積欠損は発生していない。また、③流動比率20.67％、④企業債残高対事業規模比率743.73％、⑤経費回収率91.35％となっており、今後不明水※対策による汚水処理経費の逓減が必要である。
※不明水…処理する汚水のうち、管路内に侵入してきた地下水など料金収入に繋がらないもの。
２　下水道会計全体での①有形固定資産減価償却率は30.93％であるが、将来の管路等の更新について検討が必要である。
</t>
    </r>
    <r>
      <rPr>
        <b/>
        <sz val="9"/>
        <color theme="1"/>
        <rFont val="ＭＳ ゴシック"/>
        <family val="3"/>
        <charset val="128"/>
      </rPr>
      <t>Ⅱ．経営改善に向けた方向性</t>
    </r>
    <r>
      <rPr>
        <sz val="9"/>
        <color theme="1"/>
        <rFont val="ＭＳ ゴシック"/>
        <family val="3"/>
        <charset val="128"/>
      </rPr>
      <t xml:space="preserve">
　平成29年3月に経営戦略を策定し、将来の人口減少による使用料収入の減や老朽施設の更新を視野に入れ、不明水対策等により有収率を高める（収益の確保）とともに、料金改定・その他財源の確保を検討することにより、経営の健全化に取り組む。
</t>
    </r>
    <r>
      <rPr>
        <b/>
        <sz val="9"/>
        <color theme="1"/>
        <rFont val="ＭＳ ゴシック"/>
        <family val="3"/>
        <charset val="128"/>
      </rPr>
      <t>※経営分析表の前提条件</t>
    </r>
    <r>
      <rPr>
        <sz val="9"/>
        <color theme="1"/>
        <rFont val="ＭＳ ゴシック"/>
        <family val="3"/>
        <charset val="128"/>
      </rPr>
      <t xml:space="preserve">
　当市では決算統計区分の事業の会計・経営を一体とし、下水道使用料収入も一本化されている。</t>
    </r>
    <phoneticPr fontId="4"/>
  </si>
  <si>
    <t>①経常収支比率については、類似団体と比較しても、一定の経常収益を計上している。
②累積欠損金比率については、平成26年度から利益剰余金を計上しており発生していない。当市は、複数事業の会計・経理を一体として行っており、下水道会計全体では、経常収支比率は109.53％、累積欠損金は0.00％である。
③流動比率については、当年度数値は類似団体と比較して高い数値を示しているが、下水道会計全体では20.67％と低く、短期的な債務に対する支払能力の低さが課題である。
④企業債残高対事業規模比率については、管路等の整備がほぼ完了し、企業債（借金）の償還がピークを過ぎていることから、類似団体と比較して低い値を示している。しかし、今後は管路の長寿命化等により再び企業債が増加することが予見されることから、費用の平準化等による効率的な管理運営、投資・予算配分の適正化に努める。
⑤経費回収率については、前年度に比べ汚水処理費が減少したことにより上昇している。
⑥汚水処理原価については、企業債利息の減少のため前年度より減少している。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</si>
</sst>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3" fillId="0" borderId="6"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441B-4FB0-B533-FD5FAA546D20}"/>
            </c:ext>
          </c:extLst>
        </c:ser>
        <c:dLbls>
          <c:showLegendKey val="0"/>
          <c:showVal val="0"/>
          <c:showCatName val="0"/>
          <c:showSerName val="0"/>
          <c:showPercent val="0"/>
          <c:showBubbleSize val="0"/>
        </c:dLbls>
        <c:gapWidth val="150"/>
        <c:axId val="661150888"/>
        <c:axId val="661150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0.03</c:v>
                </c:pt>
                <c:pt idx="1">
                  <c:v>0.15</c:v>
                </c:pt>
                <c:pt idx="2">
                  <c:v>0.1</c:v>
                </c:pt>
                <c:pt idx="3">
                  <c:v>0.13</c:v>
                </c:pt>
                <c:pt idx="4">
                  <c:v>0.12</c:v>
                </c:pt>
              </c:numCache>
            </c:numRef>
          </c:val>
          <c:smooth val="0"/>
          <c:extLst xmlns:c16r2="http://schemas.microsoft.com/office/drawing/2015/06/chart">
            <c:ext xmlns:c16="http://schemas.microsoft.com/office/drawing/2014/chart" uri="{C3380CC4-5D6E-409C-BE32-E72D297353CC}">
              <c16:uniqueId val="{00000001-441B-4FB0-B533-FD5FAA546D20}"/>
            </c:ext>
          </c:extLst>
        </c:ser>
        <c:dLbls>
          <c:showLegendKey val="0"/>
          <c:showVal val="0"/>
          <c:showCatName val="0"/>
          <c:showSerName val="0"/>
          <c:showPercent val="0"/>
          <c:showBubbleSize val="0"/>
        </c:dLbls>
        <c:marker val="1"/>
        <c:smooth val="0"/>
        <c:axId val="661150888"/>
        <c:axId val="661150104"/>
      </c:lineChart>
      <c:dateAx>
        <c:axId val="661150888"/>
        <c:scaling>
          <c:orientation val="minMax"/>
        </c:scaling>
        <c:delete val="1"/>
        <c:axPos val="b"/>
        <c:numFmt formatCode="ge" sourceLinked="1"/>
        <c:majorTickMark val="none"/>
        <c:minorTickMark val="none"/>
        <c:tickLblPos val="none"/>
        <c:crossAx val="661150104"/>
        <c:crosses val="autoZero"/>
        <c:auto val="1"/>
        <c:lblOffset val="100"/>
        <c:baseTimeUnit val="years"/>
      </c:dateAx>
      <c:valAx>
        <c:axId val="661150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61150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0FE-4603-909C-CD4EE361D8E4}"/>
            </c:ext>
          </c:extLst>
        </c:ser>
        <c:dLbls>
          <c:showLegendKey val="0"/>
          <c:showVal val="0"/>
          <c:showCatName val="0"/>
          <c:showSerName val="0"/>
          <c:showPercent val="0"/>
          <c:showBubbleSize val="0"/>
        </c:dLbls>
        <c:gapWidth val="150"/>
        <c:axId val="545782176"/>
        <c:axId val="545774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49.89</c:v>
                </c:pt>
                <c:pt idx="1">
                  <c:v>49.39</c:v>
                </c:pt>
                <c:pt idx="2">
                  <c:v>49.25</c:v>
                </c:pt>
                <c:pt idx="3">
                  <c:v>50.24</c:v>
                </c:pt>
                <c:pt idx="4">
                  <c:v>49.68</c:v>
                </c:pt>
              </c:numCache>
            </c:numRef>
          </c:val>
          <c:smooth val="0"/>
          <c:extLst xmlns:c16r2="http://schemas.microsoft.com/office/drawing/2015/06/chart">
            <c:ext xmlns:c16="http://schemas.microsoft.com/office/drawing/2014/chart" uri="{C3380CC4-5D6E-409C-BE32-E72D297353CC}">
              <c16:uniqueId val="{00000001-60FE-4603-909C-CD4EE361D8E4}"/>
            </c:ext>
          </c:extLst>
        </c:ser>
        <c:dLbls>
          <c:showLegendKey val="0"/>
          <c:showVal val="0"/>
          <c:showCatName val="0"/>
          <c:showSerName val="0"/>
          <c:showPercent val="0"/>
          <c:showBubbleSize val="0"/>
        </c:dLbls>
        <c:marker val="1"/>
        <c:smooth val="0"/>
        <c:axId val="545782176"/>
        <c:axId val="545774336"/>
      </c:lineChart>
      <c:dateAx>
        <c:axId val="545782176"/>
        <c:scaling>
          <c:orientation val="minMax"/>
        </c:scaling>
        <c:delete val="1"/>
        <c:axPos val="b"/>
        <c:numFmt formatCode="ge" sourceLinked="1"/>
        <c:majorTickMark val="none"/>
        <c:minorTickMark val="none"/>
        <c:tickLblPos val="none"/>
        <c:crossAx val="545774336"/>
        <c:crosses val="autoZero"/>
        <c:auto val="1"/>
        <c:lblOffset val="100"/>
        <c:baseTimeUnit val="years"/>
      </c:dateAx>
      <c:valAx>
        <c:axId val="545774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45782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93.01</c:v>
                </c:pt>
                <c:pt idx="1">
                  <c:v>93.53</c:v>
                </c:pt>
                <c:pt idx="2">
                  <c:v>93.99</c:v>
                </c:pt>
                <c:pt idx="3">
                  <c:v>94.45</c:v>
                </c:pt>
                <c:pt idx="4">
                  <c:v>94.82</c:v>
                </c:pt>
              </c:numCache>
            </c:numRef>
          </c:val>
          <c:extLst xmlns:c16r2="http://schemas.microsoft.com/office/drawing/2015/06/chart">
            <c:ext xmlns:c16="http://schemas.microsoft.com/office/drawing/2014/chart" uri="{C3380CC4-5D6E-409C-BE32-E72D297353CC}">
              <c16:uniqueId val="{00000000-E7A4-4C5C-84B3-AF9EB67189FA}"/>
            </c:ext>
          </c:extLst>
        </c:ser>
        <c:dLbls>
          <c:showLegendKey val="0"/>
          <c:showVal val="0"/>
          <c:showCatName val="0"/>
          <c:showSerName val="0"/>
          <c:showPercent val="0"/>
          <c:showBubbleSize val="0"/>
        </c:dLbls>
        <c:gapWidth val="150"/>
        <c:axId val="545782568"/>
        <c:axId val="545774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84.73</c:v>
                </c:pt>
                <c:pt idx="1">
                  <c:v>83.96</c:v>
                </c:pt>
                <c:pt idx="2">
                  <c:v>84.12</c:v>
                </c:pt>
                <c:pt idx="3">
                  <c:v>84.17</c:v>
                </c:pt>
                <c:pt idx="4">
                  <c:v>83.35</c:v>
                </c:pt>
              </c:numCache>
            </c:numRef>
          </c:val>
          <c:smooth val="0"/>
          <c:extLst xmlns:c16r2="http://schemas.microsoft.com/office/drawing/2015/06/chart">
            <c:ext xmlns:c16="http://schemas.microsoft.com/office/drawing/2014/chart" uri="{C3380CC4-5D6E-409C-BE32-E72D297353CC}">
              <c16:uniqueId val="{00000001-E7A4-4C5C-84B3-AF9EB67189FA}"/>
            </c:ext>
          </c:extLst>
        </c:ser>
        <c:dLbls>
          <c:showLegendKey val="0"/>
          <c:showVal val="0"/>
          <c:showCatName val="0"/>
          <c:showSerName val="0"/>
          <c:showPercent val="0"/>
          <c:showBubbleSize val="0"/>
        </c:dLbls>
        <c:marker val="1"/>
        <c:smooth val="0"/>
        <c:axId val="545782568"/>
        <c:axId val="545774728"/>
      </c:lineChart>
      <c:dateAx>
        <c:axId val="545782568"/>
        <c:scaling>
          <c:orientation val="minMax"/>
        </c:scaling>
        <c:delete val="1"/>
        <c:axPos val="b"/>
        <c:numFmt formatCode="ge" sourceLinked="1"/>
        <c:majorTickMark val="none"/>
        <c:minorTickMark val="none"/>
        <c:tickLblPos val="none"/>
        <c:crossAx val="545774728"/>
        <c:crosses val="autoZero"/>
        <c:auto val="1"/>
        <c:lblOffset val="100"/>
        <c:baseTimeUnit val="years"/>
      </c:dateAx>
      <c:valAx>
        <c:axId val="545774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45782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145.16</c:v>
                </c:pt>
                <c:pt idx="1">
                  <c:v>145.71</c:v>
                </c:pt>
                <c:pt idx="2">
                  <c:v>147.05000000000001</c:v>
                </c:pt>
                <c:pt idx="3">
                  <c:v>149.36000000000001</c:v>
                </c:pt>
                <c:pt idx="4">
                  <c:v>150.57</c:v>
                </c:pt>
              </c:numCache>
            </c:numRef>
          </c:val>
          <c:extLst xmlns:c16r2="http://schemas.microsoft.com/office/drawing/2015/06/chart">
            <c:ext xmlns:c16="http://schemas.microsoft.com/office/drawing/2014/chart" uri="{C3380CC4-5D6E-409C-BE32-E72D297353CC}">
              <c16:uniqueId val="{00000000-43E2-4E7F-8258-05C0F47FCD6D}"/>
            </c:ext>
          </c:extLst>
        </c:ser>
        <c:dLbls>
          <c:showLegendKey val="0"/>
          <c:showVal val="0"/>
          <c:showCatName val="0"/>
          <c:showSerName val="0"/>
          <c:showPercent val="0"/>
          <c:showBubbleSize val="0"/>
        </c:dLbls>
        <c:gapWidth val="150"/>
        <c:axId val="661146576"/>
        <c:axId val="661143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108.69</c:v>
                </c:pt>
                <c:pt idx="1">
                  <c:v>110.8</c:v>
                </c:pt>
                <c:pt idx="2">
                  <c:v>110.07</c:v>
                </c:pt>
                <c:pt idx="3">
                  <c:v>106.7</c:v>
                </c:pt>
                <c:pt idx="4">
                  <c:v>106.83</c:v>
                </c:pt>
              </c:numCache>
            </c:numRef>
          </c:val>
          <c:smooth val="0"/>
          <c:extLst xmlns:c16r2="http://schemas.microsoft.com/office/drawing/2015/06/chart">
            <c:ext xmlns:c16="http://schemas.microsoft.com/office/drawing/2014/chart" uri="{C3380CC4-5D6E-409C-BE32-E72D297353CC}">
              <c16:uniqueId val="{00000001-43E2-4E7F-8258-05C0F47FCD6D}"/>
            </c:ext>
          </c:extLst>
        </c:ser>
        <c:dLbls>
          <c:showLegendKey val="0"/>
          <c:showVal val="0"/>
          <c:showCatName val="0"/>
          <c:showSerName val="0"/>
          <c:showPercent val="0"/>
          <c:showBubbleSize val="0"/>
        </c:dLbls>
        <c:marker val="1"/>
        <c:smooth val="0"/>
        <c:axId val="661146576"/>
        <c:axId val="661143048"/>
      </c:lineChart>
      <c:dateAx>
        <c:axId val="661146576"/>
        <c:scaling>
          <c:orientation val="minMax"/>
        </c:scaling>
        <c:delete val="1"/>
        <c:axPos val="b"/>
        <c:numFmt formatCode="ge" sourceLinked="1"/>
        <c:majorTickMark val="none"/>
        <c:minorTickMark val="none"/>
        <c:tickLblPos val="none"/>
        <c:crossAx val="661143048"/>
        <c:crosses val="autoZero"/>
        <c:auto val="1"/>
        <c:lblOffset val="100"/>
        <c:baseTimeUnit val="years"/>
      </c:dateAx>
      <c:valAx>
        <c:axId val="661143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61146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21.71</c:v>
                </c:pt>
                <c:pt idx="1">
                  <c:v>24.06</c:v>
                </c:pt>
                <c:pt idx="2">
                  <c:v>26.28</c:v>
                </c:pt>
                <c:pt idx="3">
                  <c:v>28.48</c:v>
                </c:pt>
                <c:pt idx="4">
                  <c:v>30.83</c:v>
                </c:pt>
              </c:numCache>
            </c:numRef>
          </c:val>
          <c:extLst xmlns:c16r2="http://schemas.microsoft.com/office/drawing/2015/06/chart">
            <c:ext xmlns:c16="http://schemas.microsoft.com/office/drawing/2014/chart" uri="{C3380CC4-5D6E-409C-BE32-E72D297353CC}">
              <c16:uniqueId val="{00000000-C7E5-4C5C-AAEC-7350E0C5CAF5}"/>
            </c:ext>
          </c:extLst>
        </c:ser>
        <c:dLbls>
          <c:showLegendKey val="0"/>
          <c:showVal val="0"/>
          <c:showCatName val="0"/>
          <c:showSerName val="0"/>
          <c:showPercent val="0"/>
          <c:showBubbleSize val="0"/>
        </c:dLbls>
        <c:gapWidth val="150"/>
        <c:axId val="661142264"/>
        <c:axId val="661142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21.09</c:v>
                </c:pt>
                <c:pt idx="1">
                  <c:v>22.6</c:v>
                </c:pt>
                <c:pt idx="2">
                  <c:v>26.91</c:v>
                </c:pt>
                <c:pt idx="3">
                  <c:v>26.81</c:v>
                </c:pt>
                <c:pt idx="4">
                  <c:v>26.06</c:v>
                </c:pt>
              </c:numCache>
            </c:numRef>
          </c:val>
          <c:smooth val="0"/>
          <c:extLst xmlns:c16r2="http://schemas.microsoft.com/office/drawing/2015/06/chart">
            <c:ext xmlns:c16="http://schemas.microsoft.com/office/drawing/2014/chart" uri="{C3380CC4-5D6E-409C-BE32-E72D297353CC}">
              <c16:uniqueId val="{00000001-C7E5-4C5C-AAEC-7350E0C5CAF5}"/>
            </c:ext>
          </c:extLst>
        </c:ser>
        <c:dLbls>
          <c:showLegendKey val="0"/>
          <c:showVal val="0"/>
          <c:showCatName val="0"/>
          <c:showSerName val="0"/>
          <c:showPercent val="0"/>
          <c:showBubbleSize val="0"/>
        </c:dLbls>
        <c:marker val="1"/>
        <c:smooth val="0"/>
        <c:axId val="661142264"/>
        <c:axId val="661142656"/>
      </c:lineChart>
      <c:dateAx>
        <c:axId val="661142264"/>
        <c:scaling>
          <c:orientation val="minMax"/>
        </c:scaling>
        <c:delete val="1"/>
        <c:axPos val="b"/>
        <c:numFmt formatCode="ge" sourceLinked="1"/>
        <c:majorTickMark val="none"/>
        <c:minorTickMark val="none"/>
        <c:tickLblPos val="none"/>
        <c:crossAx val="661142656"/>
        <c:crosses val="autoZero"/>
        <c:auto val="1"/>
        <c:lblOffset val="100"/>
        <c:baseTimeUnit val="years"/>
      </c:dateAx>
      <c:valAx>
        <c:axId val="661142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61142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E216-4B43-B7CC-7203BB77241F}"/>
            </c:ext>
          </c:extLst>
        </c:ser>
        <c:dLbls>
          <c:showLegendKey val="0"/>
          <c:showVal val="0"/>
          <c:showCatName val="0"/>
          <c:showSerName val="0"/>
          <c:showPercent val="0"/>
          <c:showBubbleSize val="0"/>
        </c:dLbls>
        <c:gapWidth val="150"/>
        <c:axId val="661143440"/>
        <c:axId val="661148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E216-4B43-B7CC-7203BB77241F}"/>
            </c:ext>
          </c:extLst>
        </c:ser>
        <c:dLbls>
          <c:showLegendKey val="0"/>
          <c:showVal val="0"/>
          <c:showCatName val="0"/>
          <c:showSerName val="0"/>
          <c:showPercent val="0"/>
          <c:showBubbleSize val="0"/>
        </c:dLbls>
        <c:marker val="1"/>
        <c:smooth val="0"/>
        <c:axId val="661143440"/>
        <c:axId val="661148928"/>
      </c:lineChart>
      <c:dateAx>
        <c:axId val="661143440"/>
        <c:scaling>
          <c:orientation val="minMax"/>
        </c:scaling>
        <c:delete val="1"/>
        <c:axPos val="b"/>
        <c:numFmt formatCode="ge" sourceLinked="1"/>
        <c:majorTickMark val="none"/>
        <c:minorTickMark val="none"/>
        <c:tickLblPos val="none"/>
        <c:crossAx val="661148928"/>
        <c:crosses val="autoZero"/>
        <c:auto val="1"/>
        <c:lblOffset val="100"/>
        <c:baseTimeUnit val="years"/>
      </c:dateAx>
      <c:valAx>
        <c:axId val="661148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61143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49F5-4346-93F3-70705438745C}"/>
            </c:ext>
          </c:extLst>
        </c:ser>
        <c:dLbls>
          <c:showLegendKey val="0"/>
          <c:showVal val="0"/>
          <c:showCatName val="0"/>
          <c:showSerName val="0"/>
          <c:showPercent val="0"/>
          <c:showBubbleSize val="0"/>
        </c:dLbls>
        <c:gapWidth val="150"/>
        <c:axId val="661149320"/>
        <c:axId val="661139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29.24</c:v>
                </c:pt>
                <c:pt idx="1">
                  <c:v>31.45</c:v>
                </c:pt>
                <c:pt idx="2">
                  <c:v>31.4</c:v>
                </c:pt>
                <c:pt idx="3">
                  <c:v>26.14</c:v>
                </c:pt>
                <c:pt idx="4">
                  <c:v>22.02</c:v>
                </c:pt>
              </c:numCache>
            </c:numRef>
          </c:val>
          <c:smooth val="0"/>
          <c:extLst xmlns:c16r2="http://schemas.microsoft.com/office/drawing/2015/06/chart">
            <c:ext xmlns:c16="http://schemas.microsoft.com/office/drawing/2014/chart" uri="{C3380CC4-5D6E-409C-BE32-E72D297353CC}">
              <c16:uniqueId val="{00000001-49F5-4346-93F3-70705438745C}"/>
            </c:ext>
          </c:extLst>
        </c:ser>
        <c:dLbls>
          <c:showLegendKey val="0"/>
          <c:showVal val="0"/>
          <c:showCatName val="0"/>
          <c:showSerName val="0"/>
          <c:showPercent val="0"/>
          <c:showBubbleSize val="0"/>
        </c:dLbls>
        <c:marker val="1"/>
        <c:smooth val="0"/>
        <c:axId val="661149320"/>
        <c:axId val="661139520"/>
      </c:lineChart>
      <c:dateAx>
        <c:axId val="661149320"/>
        <c:scaling>
          <c:orientation val="minMax"/>
        </c:scaling>
        <c:delete val="1"/>
        <c:axPos val="b"/>
        <c:numFmt formatCode="ge" sourceLinked="1"/>
        <c:majorTickMark val="none"/>
        <c:minorTickMark val="none"/>
        <c:tickLblPos val="none"/>
        <c:crossAx val="661139520"/>
        <c:crosses val="autoZero"/>
        <c:auto val="1"/>
        <c:lblOffset val="100"/>
        <c:baseTimeUnit val="years"/>
      </c:dateAx>
      <c:valAx>
        <c:axId val="661139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61149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186.52</c:v>
                </c:pt>
                <c:pt idx="1">
                  <c:v>197.41</c:v>
                </c:pt>
                <c:pt idx="2">
                  <c:v>222.67</c:v>
                </c:pt>
                <c:pt idx="3">
                  <c:v>243.16</c:v>
                </c:pt>
                <c:pt idx="4">
                  <c:v>348.69</c:v>
                </c:pt>
              </c:numCache>
            </c:numRef>
          </c:val>
          <c:extLst xmlns:c16r2="http://schemas.microsoft.com/office/drawing/2015/06/chart">
            <c:ext xmlns:c16="http://schemas.microsoft.com/office/drawing/2014/chart" uri="{C3380CC4-5D6E-409C-BE32-E72D297353CC}">
              <c16:uniqueId val="{00000000-CD25-4A39-9C8C-869C1E5896F9}"/>
            </c:ext>
          </c:extLst>
        </c:ser>
        <c:dLbls>
          <c:showLegendKey val="0"/>
          <c:showVal val="0"/>
          <c:showCatName val="0"/>
          <c:showSerName val="0"/>
          <c:showPercent val="0"/>
          <c:showBubbleSize val="0"/>
        </c:dLbls>
        <c:gapWidth val="150"/>
        <c:axId val="661140696"/>
        <c:axId val="66114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68.510000000000005</c:v>
                </c:pt>
                <c:pt idx="1">
                  <c:v>70.16</c:v>
                </c:pt>
                <c:pt idx="2">
                  <c:v>79.709999999999994</c:v>
                </c:pt>
                <c:pt idx="3">
                  <c:v>68.290000000000006</c:v>
                </c:pt>
                <c:pt idx="4">
                  <c:v>68.040000000000006</c:v>
                </c:pt>
              </c:numCache>
            </c:numRef>
          </c:val>
          <c:smooth val="0"/>
          <c:extLst xmlns:c16r2="http://schemas.microsoft.com/office/drawing/2015/06/chart">
            <c:ext xmlns:c16="http://schemas.microsoft.com/office/drawing/2014/chart" uri="{C3380CC4-5D6E-409C-BE32-E72D297353CC}">
              <c16:uniqueId val="{00000001-CD25-4A39-9C8C-869C1E5896F9}"/>
            </c:ext>
          </c:extLst>
        </c:ser>
        <c:dLbls>
          <c:showLegendKey val="0"/>
          <c:showVal val="0"/>
          <c:showCatName val="0"/>
          <c:showSerName val="0"/>
          <c:showPercent val="0"/>
          <c:showBubbleSize val="0"/>
        </c:dLbls>
        <c:marker val="1"/>
        <c:smooth val="0"/>
        <c:axId val="661140696"/>
        <c:axId val="661148144"/>
      </c:lineChart>
      <c:dateAx>
        <c:axId val="661140696"/>
        <c:scaling>
          <c:orientation val="minMax"/>
        </c:scaling>
        <c:delete val="1"/>
        <c:axPos val="b"/>
        <c:numFmt formatCode="ge" sourceLinked="1"/>
        <c:majorTickMark val="none"/>
        <c:minorTickMark val="none"/>
        <c:tickLblPos val="none"/>
        <c:crossAx val="661148144"/>
        <c:crosses val="autoZero"/>
        <c:auto val="1"/>
        <c:lblOffset val="100"/>
        <c:baseTimeUnit val="years"/>
      </c:dateAx>
      <c:valAx>
        <c:axId val="661148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61140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820.6</c:v>
                </c:pt>
                <c:pt idx="1">
                  <c:v>775.2</c:v>
                </c:pt>
                <c:pt idx="2">
                  <c:v>718.87</c:v>
                </c:pt>
                <c:pt idx="3">
                  <c:v>718.63</c:v>
                </c:pt>
                <c:pt idx="4">
                  <c:v>542.96</c:v>
                </c:pt>
              </c:numCache>
            </c:numRef>
          </c:val>
          <c:extLst xmlns:c16r2="http://schemas.microsoft.com/office/drawing/2015/06/chart">
            <c:ext xmlns:c16="http://schemas.microsoft.com/office/drawing/2014/chart" uri="{C3380CC4-5D6E-409C-BE32-E72D297353CC}">
              <c16:uniqueId val="{00000000-A2A2-41A2-BFEA-F848E06A909B}"/>
            </c:ext>
          </c:extLst>
        </c:ser>
        <c:dLbls>
          <c:showLegendKey val="0"/>
          <c:showVal val="0"/>
          <c:showCatName val="0"/>
          <c:showSerName val="0"/>
          <c:showPercent val="0"/>
          <c:showBubbleSize val="0"/>
        </c:dLbls>
        <c:gapWidth val="150"/>
        <c:axId val="661147752"/>
        <c:axId val="661149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1203.71</c:v>
                </c:pt>
                <c:pt idx="1">
                  <c:v>1162.3599999999999</c:v>
                </c:pt>
                <c:pt idx="2">
                  <c:v>1047.6500000000001</c:v>
                </c:pt>
                <c:pt idx="3">
                  <c:v>1124.26</c:v>
                </c:pt>
                <c:pt idx="4">
                  <c:v>1048.23</c:v>
                </c:pt>
              </c:numCache>
            </c:numRef>
          </c:val>
          <c:smooth val="0"/>
          <c:extLst xmlns:c16r2="http://schemas.microsoft.com/office/drawing/2015/06/chart">
            <c:ext xmlns:c16="http://schemas.microsoft.com/office/drawing/2014/chart" uri="{C3380CC4-5D6E-409C-BE32-E72D297353CC}">
              <c16:uniqueId val="{00000001-A2A2-41A2-BFEA-F848E06A909B}"/>
            </c:ext>
          </c:extLst>
        </c:ser>
        <c:dLbls>
          <c:showLegendKey val="0"/>
          <c:showVal val="0"/>
          <c:showCatName val="0"/>
          <c:showSerName val="0"/>
          <c:showPercent val="0"/>
          <c:showBubbleSize val="0"/>
        </c:dLbls>
        <c:marker val="1"/>
        <c:smooth val="0"/>
        <c:axId val="661147752"/>
        <c:axId val="661149712"/>
      </c:lineChart>
      <c:dateAx>
        <c:axId val="661147752"/>
        <c:scaling>
          <c:orientation val="minMax"/>
        </c:scaling>
        <c:delete val="1"/>
        <c:axPos val="b"/>
        <c:numFmt formatCode="ge" sourceLinked="1"/>
        <c:majorTickMark val="none"/>
        <c:minorTickMark val="none"/>
        <c:tickLblPos val="none"/>
        <c:crossAx val="661149712"/>
        <c:crosses val="autoZero"/>
        <c:auto val="1"/>
        <c:lblOffset val="100"/>
        <c:baseTimeUnit val="years"/>
      </c:dateAx>
      <c:valAx>
        <c:axId val="661149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61147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84.89</c:v>
                </c:pt>
                <c:pt idx="1">
                  <c:v>88.23</c:v>
                </c:pt>
                <c:pt idx="2">
                  <c:v>77.39</c:v>
                </c:pt>
                <c:pt idx="3">
                  <c:v>93.63</c:v>
                </c:pt>
                <c:pt idx="4">
                  <c:v>99.72</c:v>
                </c:pt>
              </c:numCache>
            </c:numRef>
          </c:val>
          <c:extLst xmlns:c16r2="http://schemas.microsoft.com/office/drawing/2015/06/chart">
            <c:ext xmlns:c16="http://schemas.microsoft.com/office/drawing/2014/chart" uri="{C3380CC4-5D6E-409C-BE32-E72D297353CC}">
              <c16:uniqueId val="{00000000-190D-4465-93A9-051C78D01C1D}"/>
            </c:ext>
          </c:extLst>
        </c:ser>
        <c:dLbls>
          <c:showLegendKey val="0"/>
          <c:showVal val="0"/>
          <c:showCatName val="0"/>
          <c:showSerName val="0"/>
          <c:showPercent val="0"/>
          <c:showBubbleSize val="0"/>
        </c:dLbls>
        <c:gapWidth val="150"/>
        <c:axId val="661152456"/>
        <c:axId val="661153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69.739999999999995</c:v>
                </c:pt>
                <c:pt idx="1">
                  <c:v>68.209999999999994</c:v>
                </c:pt>
                <c:pt idx="2">
                  <c:v>74.040000000000006</c:v>
                </c:pt>
                <c:pt idx="3">
                  <c:v>80.58</c:v>
                </c:pt>
                <c:pt idx="4">
                  <c:v>78.92</c:v>
                </c:pt>
              </c:numCache>
            </c:numRef>
          </c:val>
          <c:smooth val="0"/>
          <c:extLst xmlns:c16r2="http://schemas.microsoft.com/office/drawing/2015/06/chart">
            <c:ext xmlns:c16="http://schemas.microsoft.com/office/drawing/2014/chart" uri="{C3380CC4-5D6E-409C-BE32-E72D297353CC}">
              <c16:uniqueId val="{00000001-190D-4465-93A9-051C78D01C1D}"/>
            </c:ext>
          </c:extLst>
        </c:ser>
        <c:dLbls>
          <c:showLegendKey val="0"/>
          <c:showVal val="0"/>
          <c:showCatName val="0"/>
          <c:showSerName val="0"/>
          <c:showPercent val="0"/>
          <c:showBubbleSize val="0"/>
        </c:dLbls>
        <c:marker val="1"/>
        <c:smooth val="0"/>
        <c:axId val="661152456"/>
        <c:axId val="661153632"/>
      </c:lineChart>
      <c:dateAx>
        <c:axId val="661152456"/>
        <c:scaling>
          <c:orientation val="minMax"/>
        </c:scaling>
        <c:delete val="1"/>
        <c:axPos val="b"/>
        <c:numFmt formatCode="ge" sourceLinked="1"/>
        <c:majorTickMark val="none"/>
        <c:minorTickMark val="none"/>
        <c:tickLblPos val="none"/>
        <c:crossAx val="661153632"/>
        <c:crosses val="autoZero"/>
        <c:auto val="1"/>
        <c:lblOffset val="100"/>
        <c:baseTimeUnit val="years"/>
      </c:dateAx>
      <c:valAx>
        <c:axId val="661153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61152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232.42</c:v>
                </c:pt>
                <c:pt idx="1">
                  <c:v>224.03</c:v>
                </c:pt>
                <c:pt idx="2">
                  <c:v>256.83</c:v>
                </c:pt>
                <c:pt idx="3">
                  <c:v>212.92</c:v>
                </c:pt>
                <c:pt idx="4">
                  <c:v>200.25</c:v>
                </c:pt>
              </c:numCache>
            </c:numRef>
          </c:val>
          <c:extLst xmlns:c16r2="http://schemas.microsoft.com/office/drawing/2015/06/chart">
            <c:ext xmlns:c16="http://schemas.microsoft.com/office/drawing/2014/chart" uri="{C3380CC4-5D6E-409C-BE32-E72D297353CC}">
              <c16:uniqueId val="{00000000-C461-413A-B68A-923843D42238}"/>
            </c:ext>
          </c:extLst>
        </c:ser>
        <c:dLbls>
          <c:showLegendKey val="0"/>
          <c:showVal val="0"/>
          <c:showCatName val="0"/>
          <c:showSerName val="0"/>
          <c:showPercent val="0"/>
          <c:showBubbleSize val="0"/>
        </c:dLbls>
        <c:gapWidth val="150"/>
        <c:axId val="661144616"/>
        <c:axId val="66115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248.89</c:v>
                </c:pt>
                <c:pt idx="1">
                  <c:v>250.84</c:v>
                </c:pt>
                <c:pt idx="2">
                  <c:v>235.61</c:v>
                </c:pt>
                <c:pt idx="3">
                  <c:v>216.21</c:v>
                </c:pt>
                <c:pt idx="4">
                  <c:v>220.31</c:v>
                </c:pt>
              </c:numCache>
            </c:numRef>
          </c:val>
          <c:smooth val="0"/>
          <c:extLst xmlns:c16r2="http://schemas.microsoft.com/office/drawing/2015/06/chart">
            <c:ext xmlns:c16="http://schemas.microsoft.com/office/drawing/2014/chart" uri="{C3380CC4-5D6E-409C-BE32-E72D297353CC}">
              <c16:uniqueId val="{00000001-C461-413A-B68A-923843D42238}"/>
            </c:ext>
          </c:extLst>
        </c:ser>
        <c:dLbls>
          <c:showLegendKey val="0"/>
          <c:showVal val="0"/>
          <c:showCatName val="0"/>
          <c:showSerName val="0"/>
          <c:showPercent val="0"/>
          <c:showBubbleSize val="0"/>
        </c:dLbls>
        <c:marker val="1"/>
        <c:smooth val="0"/>
        <c:axId val="661144616"/>
        <c:axId val="661154416"/>
      </c:lineChart>
      <c:dateAx>
        <c:axId val="661144616"/>
        <c:scaling>
          <c:orientation val="minMax"/>
        </c:scaling>
        <c:delete val="1"/>
        <c:axPos val="b"/>
        <c:numFmt formatCode="ge" sourceLinked="1"/>
        <c:majorTickMark val="none"/>
        <c:minorTickMark val="none"/>
        <c:tickLblPos val="none"/>
        <c:crossAx val="661154416"/>
        <c:crosses val="autoZero"/>
        <c:auto val="1"/>
        <c:lblOffset val="100"/>
        <c:baseTimeUnit val="years"/>
      </c:dateAx>
      <c:valAx>
        <c:axId val="661154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61144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【69.49】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【38.60】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V1" zoomScale="80" zoomScaleNormal="8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富山県　南砺市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Cd2</v>
      </c>
      <c r="X8" s="48"/>
      <c r="Y8" s="48"/>
      <c r="Z8" s="48"/>
      <c r="AA8" s="48"/>
      <c r="AB8" s="48"/>
      <c r="AC8" s="48"/>
      <c r="AD8" s="49" t="str">
        <f>データ!$M$6</f>
        <v>非設置</v>
      </c>
      <c r="AE8" s="49"/>
      <c r="AF8" s="49"/>
      <c r="AG8" s="49"/>
      <c r="AH8" s="49"/>
      <c r="AI8" s="49"/>
      <c r="AJ8" s="49"/>
      <c r="AK8" s="3"/>
      <c r="AL8" s="50">
        <f>データ!S6</f>
        <v>51056</v>
      </c>
      <c r="AM8" s="50"/>
      <c r="AN8" s="50"/>
      <c r="AO8" s="50"/>
      <c r="AP8" s="50"/>
      <c r="AQ8" s="50"/>
      <c r="AR8" s="50"/>
      <c r="AS8" s="50"/>
      <c r="AT8" s="45">
        <f>データ!T6</f>
        <v>668.64</v>
      </c>
      <c r="AU8" s="45"/>
      <c r="AV8" s="45"/>
      <c r="AW8" s="45"/>
      <c r="AX8" s="45"/>
      <c r="AY8" s="45"/>
      <c r="AZ8" s="45"/>
      <c r="BA8" s="45"/>
      <c r="BB8" s="45">
        <f>データ!U6</f>
        <v>76.36</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f>データ!O6</f>
        <v>69.5</v>
      </c>
      <c r="J10" s="45"/>
      <c r="K10" s="45"/>
      <c r="L10" s="45"/>
      <c r="M10" s="45"/>
      <c r="N10" s="45"/>
      <c r="O10" s="45"/>
      <c r="P10" s="45">
        <f>データ!P6</f>
        <v>32.200000000000003</v>
      </c>
      <c r="Q10" s="45"/>
      <c r="R10" s="45"/>
      <c r="S10" s="45"/>
      <c r="T10" s="45"/>
      <c r="U10" s="45"/>
      <c r="V10" s="45"/>
      <c r="W10" s="45">
        <f>データ!Q6</f>
        <v>79.92</v>
      </c>
      <c r="X10" s="45"/>
      <c r="Y10" s="45"/>
      <c r="Z10" s="45"/>
      <c r="AA10" s="45"/>
      <c r="AB10" s="45"/>
      <c r="AC10" s="45"/>
      <c r="AD10" s="50">
        <f>データ!R6</f>
        <v>3888</v>
      </c>
      <c r="AE10" s="50"/>
      <c r="AF10" s="50"/>
      <c r="AG10" s="50"/>
      <c r="AH10" s="50"/>
      <c r="AI10" s="50"/>
      <c r="AJ10" s="50"/>
      <c r="AK10" s="2"/>
      <c r="AL10" s="50">
        <f>データ!V6</f>
        <v>16377</v>
      </c>
      <c r="AM10" s="50"/>
      <c r="AN10" s="50"/>
      <c r="AO10" s="50"/>
      <c r="AP10" s="50"/>
      <c r="AQ10" s="50"/>
      <c r="AR10" s="50"/>
      <c r="AS10" s="50"/>
      <c r="AT10" s="45">
        <f>データ!W6</f>
        <v>7.68</v>
      </c>
      <c r="AU10" s="45"/>
      <c r="AV10" s="45"/>
      <c r="AW10" s="45"/>
      <c r="AX10" s="45"/>
      <c r="AY10" s="45"/>
      <c r="AZ10" s="45"/>
      <c r="BA10" s="45"/>
      <c r="BB10" s="45">
        <f>データ!X6</f>
        <v>2132.42</v>
      </c>
      <c r="BC10" s="45"/>
      <c r="BD10" s="45"/>
      <c r="BE10" s="45"/>
      <c r="BF10" s="45"/>
      <c r="BG10" s="45"/>
      <c r="BH10" s="45"/>
      <c r="BI10" s="45"/>
      <c r="BJ10" s="2"/>
      <c r="BK10" s="2"/>
      <c r="BL10" s="74" t="s">
        <v>22</v>
      </c>
      <c r="BM10" s="75"/>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6" t="s">
        <v>24</v>
      </c>
      <c r="BM11" s="76"/>
      <c r="BN11" s="76"/>
      <c r="BO11" s="76"/>
      <c r="BP11" s="76"/>
      <c r="BQ11" s="76"/>
      <c r="BR11" s="76"/>
      <c r="BS11" s="76"/>
      <c r="BT11" s="76"/>
      <c r="BU11" s="76"/>
      <c r="BV11" s="76"/>
      <c r="BW11" s="76"/>
      <c r="BX11" s="76"/>
      <c r="BY11" s="76"/>
      <c r="BZ11" s="7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6"/>
      <c r="BM12" s="76"/>
      <c r="BN12" s="76"/>
      <c r="BO12" s="76"/>
      <c r="BP12" s="76"/>
      <c r="BQ12" s="76"/>
      <c r="BR12" s="76"/>
      <c r="BS12" s="76"/>
      <c r="BT12" s="76"/>
      <c r="BU12" s="76"/>
      <c r="BV12" s="76"/>
      <c r="BW12" s="76"/>
      <c r="BX12" s="76"/>
      <c r="BY12" s="76"/>
      <c r="BZ12" s="7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7"/>
      <c r="BM13" s="77"/>
      <c r="BN13" s="77"/>
      <c r="BO13" s="77"/>
      <c r="BP13" s="77"/>
      <c r="BQ13" s="77"/>
      <c r="BR13" s="77"/>
      <c r="BS13" s="77"/>
      <c r="BT13" s="77"/>
      <c r="BU13" s="77"/>
      <c r="BV13" s="77"/>
      <c r="BW13" s="77"/>
      <c r="BX13" s="77"/>
      <c r="BY13" s="77"/>
      <c r="BZ13" s="77"/>
    </row>
    <row r="14" spans="1:78" ht="13.5" customHeight="1" x14ac:dyDescent="0.15">
      <c r="A14" s="2"/>
      <c r="B14" s="78" t="s">
        <v>25</v>
      </c>
      <c r="C14" s="79"/>
      <c r="D14" s="79"/>
      <c r="E14" s="79"/>
      <c r="F14" s="79"/>
      <c r="G14" s="79"/>
      <c r="H14" s="79"/>
      <c r="I14" s="79"/>
      <c r="J14" s="79"/>
      <c r="K14" s="79"/>
      <c r="L14" s="79"/>
      <c r="M14" s="79"/>
      <c r="N14" s="79"/>
      <c r="O14" s="79"/>
      <c r="P14" s="79"/>
      <c r="Q14" s="79"/>
      <c r="R14" s="79"/>
      <c r="S14" s="79"/>
      <c r="T14" s="79"/>
      <c r="U14" s="79"/>
      <c r="V14" s="79"/>
      <c r="W14" s="79"/>
      <c r="X14" s="79"/>
      <c r="Y14" s="79"/>
      <c r="Z14" s="79"/>
      <c r="AA14" s="79"/>
      <c r="AB14" s="79"/>
      <c r="AC14" s="79"/>
      <c r="AD14" s="79"/>
      <c r="AE14" s="79"/>
      <c r="AF14" s="79"/>
      <c r="AG14" s="79"/>
      <c r="AH14" s="79"/>
      <c r="AI14" s="79"/>
      <c r="AJ14" s="79"/>
      <c r="AK14" s="79"/>
      <c r="AL14" s="79"/>
      <c r="AM14" s="79"/>
      <c r="AN14" s="79"/>
      <c r="AO14" s="79"/>
      <c r="AP14" s="79"/>
      <c r="AQ14" s="79"/>
      <c r="AR14" s="79"/>
      <c r="AS14" s="79"/>
      <c r="AT14" s="79"/>
      <c r="AU14" s="79"/>
      <c r="AV14" s="79"/>
      <c r="AW14" s="79"/>
      <c r="AX14" s="79"/>
      <c r="AY14" s="79"/>
      <c r="AZ14" s="79"/>
      <c r="BA14" s="79"/>
      <c r="BB14" s="79"/>
      <c r="BC14" s="79"/>
      <c r="BD14" s="79"/>
      <c r="BE14" s="79"/>
      <c r="BF14" s="79"/>
      <c r="BG14" s="79"/>
      <c r="BH14" s="79"/>
      <c r="BI14" s="79"/>
      <c r="BJ14" s="80"/>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109</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107</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108</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1"/>
      <c r="BM82" s="72"/>
      <c r="BN82" s="72"/>
      <c r="BO82" s="72"/>
      <c r="BP82" s="72"/>
      <c r="BQ82" s="72"/>
      <c r="BR82" s="72"/>
      <c r="BS82" s="72"/>
      <c r="BT82" s="72"/>
      <c r="BU82" s="72"/>
      <c r="BV82" s="72"/>
      <c r="BW82" s="72"/>
      <c r="BX82" s="72"/>
      <c r="BY82" s="72"/>
      <c r="BZ82" s="73"/>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【108.69】</v>
      </c>
      <c r="F85" s="26" t="str">
        <f>データ!AT6</f>
        <v>【3.28】</v>
      </c>
      <c r="G85" s="26" t="str">
        <f>データ!BE6</f>
        <v>【69.49】</v>
      </c>
      <c r="H85" s="26" t="str">
        <f>データ!BP6</f>
        <v>【682.78】</v>
      </c>
      <c r="I85" s="26" t="str">
        <f>データ!CA6</f>
        <v>【100.91】</v>
      </c>
      <c r="J85" s="26" t="str">
        <f>データ!CL6</f>
        <v>【136.86】</v>
      </c>
      <c r="K85" s="26" t="str">
        <f>データ!CW6</f>
        <v>【58.98】</v>
      </c>
      <c r="L85" s="26" t="str">
        <f>データ!DH6</f>
        <v>【95.20】</v>
      </c>
      <c r="M85" s="26" t="str">
        <f>データ!DS6</f>
        <v>【38.60】</v>
      </c>
      <c r="N85" s="26" t="str">
        <f>データ!ED6</f>
        <v>【5.64】</v>
      </c>
      <c r="O85" s="26" t="str">
        <f>データ!EO6</f>
        <v>【0.23】</v>
      </c>
    </row>
  </sheetData>
  <sheetProtection algorithmName="SHA-512" hashValue="oAlLUKEd9Z4RR1wpqpw7faVfXVCALVNjZ400D4Oo4s7M+TztCdfk6sFoPNrt6SnXjrdJ1d9r0nAmEgVQLWLlXw==" saltValue="M/exJvzQU4DFNRp/91kve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82" t="s">
        <v>52</v>
      </c>
      <c r="I3" s="83"/>
      <c r="J3" s="83"/>
      <c r="K3" s="83"/>
      <c r="L3" s="83"/>
      <c r="M3" s="83"/>
      <c r="N3" s="83"/>
      <c r="O3" s="83"/>
      <c r="P3" s="83"/>
      <c r="Q3" s="83"/>
      <c r="R3" s="83"/>
      <c r="S3" s="83"/>
      <c r="T3" s="83"/>
      <c r="U3" s="83"/>
      <c r="V3" s="83"/>
      <c r="W3" s="83"/>
      <c r="X3" s="84"/>
      <c r="Y3" s="88" t="s">
        <v>53</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28</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8" x14ac:dyDescent="0.15">
      <c r="A4" s="28" t="s">
        <v>54</v>
      </c>
      <c r="B4" s="30"/>
      <c r="C4" s="30"/>
      <c r="D4" s="30"/>
      <c r="E4" s="30"/>
      <c r="F4" s="30"/>
      <c r="G4" s="30"/>
      <c r="H4" s="85"/>
      <c r="I4" s="86"/>
      <c r="J4" s="86"/>
      <c r="K4" s="86"/>
      <c r="L4" s="86"/>
      <c r="M4" s="86"/>
      <c r="N4" s="86"/>
      <c r="O4" s="86"/>
      <c r="P4" s="86"/>
      <c r="Q4" s="86"/>
      <c r="R4" s="86"/>
      <c r="S4" s="86"/>
      <c r="T4" s="86"/>
      <c r="U4" s="86"/>
      <c r="V4" s="86"/>
      <c r="W4" s="86"/>
      <c r="X4" s="87"/>
      <c r="Y4" s="81" t="s">
        <v>55</v>
      </c>
      <c r="Z4" s="81"/>
      <c r="AA4" s="81"/>
      <c r="AB4" s="81"/>
      <c r="AC4" s="81"/>
      <c r="AD4" s="81"/>
      <c r="AE4" s="81"/>
      <c r="AF4" s="81"/>
      <c r="AG4" s="81"/>
      <c r="AH4" s="81"/>
      <c r="AI4" s="81"/>
      <c r="AJ4" s="81" t="s">
        <v>56</v>
      </c>
      <c r="AK4" s="81"/>
      <c r="AL4" s="81"/>
      <c r="AM4" s="81"/>
      <c r="AN4" s="81"/>
      <c r="AO4" s="81"/>
      <c r="AP4" s="81"/>
      <c r="AQ4" s="81"/>
      <c r="AR4" s="81"/>
      <c r="AS4" s="81"/>
      <c r="AT4" s="81"/>
      <c r="AU4" s="81" t="s">
        <v>57</v>
      </c>
      <c r="AV4" s="81"/>
      <c r="AW4" s="81"/>
      <c r="AX4" s="81"/>
      <c r="AY4" s="81"/>
      <c r="AZ4" s="81"/>
      <c r="BA4" s="81"/>
      <c r="BB4" s="81"/>
      <c r="BC4" s="81"/>
      <c r="BD4" s="81"/>
      <c r="BE4" s="81"/>
      <c r="BF4" s="81" t="s">
        <v>58</v>
      </c>
      <c r="BG4" s="81"/>
      <c r="BH4" s="81"/>
      <c r="BI4" s="81"/>
      <c r="BJ4" s="81"/>
      <c r="BK4" s="81"/>
      <c r="BL4" s="81"/>
      <c r="BM4" s="81"/>
      <c r="BN4" s="81"/>
      <c r="BO4" s="81"/>
      <c r="BP4" s="81"/>
      <c r="BQ4" s="81" t="s">
        <v>59</v>
      </c>
      <c r="BR4" s="81"/>
      <c r="BS4" s="81"/>
      <c r="BT4" s="81"/>
      <c r="BU4" s="81"/>
      <c r="BV4" s="81"/>
      <c r="BW4" s="81"/>
      <c r="BX4" s="81"/>
      <c r="BY4" s="81"/>
      <c r="BZ4" s="81"/>
      <c r="CA4" s="81"/>
      <c r="CB4" s="81" t="s">
        <v>60</v>
      </c>
      <c r="CC4" s="81"/>
      <c r="CD4" s="81"/>
      <c r="CE4" s="81"/>
      <c r="CF4" s="81"/>
      <c r="CG4" s="81"/>
      <c r="CH4" s="81"/>
      <c r="CI4" s="81"/>
      <c r="CJ4" s="81"/>
      <c r="CK4" s="81"/>
      <c r="CL4" s="81"/>
      <c r="CM4" s="81" t="s">
        <v>61</v>
      </c>
      <c r="CN4" s="81"/>
      <c r="CO4" s="81"/>
      <c r="CP4" s="81"/>
      <c r="CQ4" s="81"/>
      <c r="CR4" s="81"/>
      <c r="CS4" s="81"/>
      <c r="CT4" s="81"/>
      <c r="CU4" s="81"/>
      <c r="CV4" s="81"/>
      <c r="CW4" s="81"/>
      <c r="CX4" s="81" t="s">
        <v>62</v>
      </c>
      <c r="CY4" s="81"/>
      <c r="CZ4" s="81"/>
      <c r="DA4" s="81"/>
      <c r="DB4" s="81"/>
      <c r="DC4" s="81"/>
      <c r="DD4" s="81"/>
      <c r="DE4" s="81"/>
      <c r="DF4" s="81"/>
      <c r="DG4" s="81"/>
      <c r="DH4" s="81"/>
      <c r="DI4" s="81" t="s">
        <v>63</v>
      </c>
      <c r="DJ4" s="81"/>
      <c r="DK4" s="81"/>
      <c r="DL4" s="81"/>
      <c r="DM4" s="81"/>
      <c r="DN4" s="81"/>
      <c r="DO4" s="81"/>
      <c r="DP4" s="81"/>
      <c r="DQ4" s="81"/>
      <c r="DR4" s="81"/>
      <c r="DS4" s="81"/>
      <c r="DT4" s="81" t="s">
        <v>64</v>
      </c>
      <c r="DU4" s="81"/>
      <c r="DV4" s="81"/>
      <c r="DW4" s="81"/>
      <c r="DX4" s="81"/>
      <c r="DY4" s="81"/>
      <c r="DZ4" s="81"/>
      <c r="EA4" s="81"/>
      <c r="EB4" s="81"/>
      <c r="EC4" s="81"/>
      <c r="ED4" s="81"/>
      <c r="EE4" s="81" t="s">
        <v>65</v>
      </c>
      <c r="EF4" s="81"/>
      <c r="EG4" s="81"/>
      <c r="EH4" s="81"/>
      <c r="EI4" s="81"/>
      <c r="EJ4" s="81"/>
      <c r="EK4" s="81"/>
      <c r="EL4" s="81"/>
      <c r="EM4" s="81"/>
      <c r="EN4" s="81"/>
      <c r="EO4" s="81"/>
    </row>
    <row r="5" spans="1:148" x14ac:dyDescent="0.15">
      <c r="A5" s="28" t="s">
        <v>66</v>
      </c>
      <c r="B5" s="31"/>
      <c r="C5" s="31"/>
      <c r="D5" s="31"/>
      <c r="E5" s="31"/>
      <c r="F5" s="31"/>
      <c r="G5" s="31"/>
      <c r="H5" s="32" t="s">
        <v>67</v>
      </c>
      <c r="I5" s="32" t="s">
        <v>68</v>
      </c>
      <c r="J5" s="32" t="s">
        <v>69</v>
      </c>
      <c r="K5" s="32" t="s">
        <v>70</v>
      </c>
      <c r="L5" s="32" t="s">
        <v>71</v>
      </c>
      <c r="M5" s="32" t="s">
        <v>5</v>
      </c>
      <c r="N5" s="32" t="s">
        <v>72</v>
      </c>
      <c r="O5" s="32" t="s">
        <v>73</v>
      </c>
      <c r="P5" s="32" t="s">
        <v>74</v>
      </c>
      <c r="Q5" s="32" t="s">
        <v>75</v>
      </c>
      <c r="R5" s="32" t="s">
        <v>76</v>
      </c>
      <c r="S5" s="32" t="s">
        <v>77</v>
      </c>
      <c r="T5" s="32" t="s">
        <v>78</v>
      </c>
      <c r="U5" s="32" t="s">
        <v>79</v>
      </c>
      <c r="V5" s="32" t="s">
        <v>80</v>
      </c>
      <c r="W5" s="32" t="s">
        <v>81</v>
      </c>
      <c r="X5" s="32" t="s">
        <v>82</v>
      </c>
      <c r="Y5" s="32" t="s">
        <v>83</v>
      </c>
      <c r="Z5" s="32" t="s">
        <v>84</v>
      </c>
      <c r="AA5" s="32" t="s">
        <v>85</v>
      </c>
      <c r="AB5" s="32" t="s">
        <v>86</v>
      </c>
      <c r="AC5" s="32" t="s">
        <v>87</v>
      </c>
      <c r="AD5" s="32" t="s">
        <v>88</v>
      </c>
      <c r="AE5" s="32" t="s">
        <v>89</v>
      </c>
      <c r="AF5" s="32" t="s">
        <v>90</v>
      </c>
      <c r="AG5" s="32" t="s">
        <v>91</v>
      </c>
      <c r="AH5" s="32" t="s">
        <v>92</v>
      </c>
      <c r="AI5" s="32" t="s">
        <v>31</v>
      </c>
      <c r="AJ5" s="32" t="s">
        <v>83</v>
      </c>
      <c r="AK5" s="32" t="s">
        <v>84</v>
      </c>
      <c r="AL5" s="32" t="s">
        <v>85</v>
      </c>
      <c r="AM5" s="32" t="s">
        <v>86</v>
      </c>
      <c r="AN5" s="32" t="s">
        <v>87</v>
      </c>
      <c r="AO5" s="32" t="s">
        <v>88</v>
      </c>
      <c r="AP5" s="32" t="s">
        <v>89</v>
      </c>
      <c r="AQ5" s="32" t="s">
        <v>90</v>
      </c>
      <c r="AR5" s="32" t="s">
        <v>91</v>
      </c>
      <c r="AS5" s="32" t="s">
        <v>92</v>
      </c>
      <c r="AT5" s="32" t="s">
        <v>93</v>
      </c>
      <c r="AU5" s="32" t="s">
        <v>83</v>
      </c>
      <c r="AV5" s="32" t="s">
        <v>84</v>
      </c>
      <c r="AW5" s="32" t="s">
        <v>85</v>
      </c>
      <c r="AX5" s="32" t="s">
        <v>86</v>
      </c>
      <c r="AY5" s="32" t="s">
        <v>87</v>
      </c>
      <c r="AZ5" s="32" t="s">
        <v>88</v>
      </c>
      <c r="BA5" s="32" t="s">
        <v>89</v>
      </c>
      <c r="BB5" s="32" t="s">
        <v>90</v>
      </c>
      <c r="BC5" s="32" t="s">
        <v>91</v>
      </c>
      <c r="BD5" s="32" t="s">
        <v>92</v>
      </c>
      <c r="BE5" s="32" t="s">
        <v>93</v>
      </c>
      <c r="BF5" s="32" t="s">
        <v>83</v>
      </c>
      <c r="BG5" s="32" t="s">
        <v>84</v>
      </c>
      <c r="BH5" s="32" t="s">
        <v>85</v>
      </c>
      <c r="BI5" s="32" t="s">
        <v>86</v>
      </c>
      <c r="BJ5" s="32" t="s">
        <v>87</v>
      </c>
      <c r="BK5" s="32" t="s">
        <v>88</v>
      </c>
      <c r="BL5" s="32" t="s">
        <v>89</v>
      </c>
      <c r="BM5" s="32" t="s">
        <v>90</v>
      </c>
      <c r="BN5" s="32" t="s">
        <v>91</v>
      </c>
      <c r="BO5" s="32" t="s">
        <v>92</v>
      </c>
      <c r="BP5" s="32" t="s">
        <v>93</v>
      </c>
      <c r="BQ5" s="32" t="s">
        <v>83</v>
      </c>
      <c r="BR5" s="32" t="s">
        <v>84</v>
      </c>
      <c r="BS5" s="32" t="s">
        <v>85</v>
      </c>
      <c r="BT5" s="32" t="s">
        <v>86</v>
      </c>
      <c r="BU5" s="32" t="s">
        <v>87</v>
      </c>
      <c r="BV5" s="32" t="s">
        <v>88</v>
      </c>
      <c r="BW5" s="32" t="s">
        <v>89</v>
      </c>
      <c r="BX5" s="32" t="s">
        <v>90</v>
      </c>
      <c r="BY5" s="32" t="s">
        <v>91</v>
      </c>
      <c r="BZ5" s="32" t="s">
        <v>92</v>
      </c>
      <c r="CA5" s="32" t="s">
        <v>93</v>
      </c>
      <c r="CB5" s="32" t="s">
        <v>83</v>
      </c>
      <c r="CC5" s="32" t="s">
        <v>84</v>
      </c>
      <c r="CD5" s="32" t="s">
        <v>85</v>
      </c>
      <c r="CE5" s="32" t="s">
        <v>86</v>
      </c>
      <c r="CF5" s="32" t="s">
        <v>87</v>
      </c>
      <c r="CG5" s="32" t="s">
        <v>88</v>
      </c>
      <c r="CH5" s="32" t="s">
        <v>89</v>
      </c>
      <c r="CI5" s="32" t="s">
        <v>90</v>
      </c>
      <c r="CJ5" s="32" t="s">
        <v>91</v>
      </c>
      <c r="CK5" s="32" t="s">
        <v>92</v>
      </c>
      <c r="CL5" s="32" t="s">
        <v>93</v>
      </c>
      <c r="CM5" s="32" t="s">
        <v>83</v>
      </c>
      <c r="CN5" s="32" t="s">
        <v>84</v>
      </c>
      <c r="CO5" s="32" t="s">
        <v>85</v>
      </c>
      <c r="CP5" s="32" t="s">
        <v>86</v>
      </c>
      <c r="CQ5" s="32" t="s">
        <v>87</v>
      </c>
      <c r="CR5" s="32" t="s">
        <v>88</v>
      </c>
      <c r="CS5" s="32" t="s">
        <v>89</v>
      </c>
      <c r="CT5" s="32" t="s">
        <v>90</v>
      </c>
      <c r="CU5" s="32" t="s">
        <v>91</v>
      </c>
      <c r="CV5" s="32" t="s">
        <v>92</v>
      </c>
      <c r="CW5" s="32" t="s">
        <v>93</v>
      </c>
      <c r="CX5" s="32" t="s">
        <v>83</v>
      </c>
      <c r="CY5" s="32" t="s">
        <v>84</v>
      </c>
      <c r="CZ5" s="32" t="s">
        <v>85</v>
      </c>
      <c r="DA5" s="32" t="s">
        <v>86</v>
      </c>
      <c r="DB5" s="32" t="s">
        <v>87</v>
      </c>
      <c r="DC5" s="32" t="s">
        <v>88</v>
      </c>
      <c r="DD5" s="32" t="s">
        <v>89</v>
      </c>
      <c r="DE5" s="32" t="s">
        <v>90</v>
      </c>
      <c r="DF5" s="32" t="s">
        <v>91</v>
      </c>
      <c r="DG5" s="32" t="s">
        <v>92</v>
      </c>
      <c r="DH5" s="32" t="s">
        <v>93</v>
      </c>
      <c r="DI5" s="32" t="s">
        <v>83</v>
      </c>
      <c r="DJ5" s="32" t="s">
        <v>84</v>
      </c>
      <c r="DK5" s="32" t="s">
        <v>85</v>
      </c>
      <c r="DL5" s="32" t="s">
        <v>86</v>
      </c>
      <c r="DM5" s="32" t="s">
        <v>87</v>
      </c>
      <c r="DN5" s="32" t="s">
        <v>88</v>
      </c>
      <c r="DO5" s="32" t="s">
        <v>89</v>
      </c>
      <c r="DP5" s="32" t="s">
        <v>90</v>
      </c>
      <c r="DQ5" s="32" t="s">
        <v>91</v>
      </c>
      <c r="DR5" s="32" t="s">
        <v>92</v>
      </c>
      <c r="DS5" s="32" t="s">
        <v>93</v>
      </c>
      <c r="DT5" s="32" t="s">
        <v>83</v>
      </c>
      <c r="DU5" s="32" t="s">
        <v>84</v>
      </c>
      <c r="DV5" s="32" t="s">
        <v>85</v>
      </c>
      <c r="DW5" s="32" t="s">
        <v>86</v>
      </c>
      <c r="DX5" s="32" t="s">
        <v>87</v>
      </c>
      <c r="DY5" s="32" t="s">
        <v>88</v>
      </c>
      <c r="DZ5" s="32" t="s">
        <v>89</v>
      </c>
      <c r="EA5" s="32" t="s">
        <v>90</v>
      </c>
      <c r="EB5" s="32" t="s">
        <v>91</v>
      </c>
      <c r="EC5" s="32" t="s">
        <v>92</v>
      </c>
      <c r="ED5" s="32" t="s">
        <v>93</v>
      </c>
      <c r="EE5" s="32" t="s">
        <v>83</v>
      </c>
      <c r="EF5" s="32" t="s">
        <v>84</v>
      </c>
      <c r="EG5" s="32" t="s">
        <v>85</v>
      </c>
      <c r="EH5" s="32" t="s">
        <v>86</v>
      </c>
      <c r="EI5" s="32" t="s">
        <v>87</v>
      </c>
      <c r="EJ5" s="32" t="s">
        <v>88</v>
      </c>
      <c r="EK5" s="32" t="s">
        <v>89</v>
      </c>
      <c r="EL5" s="32" t="s">
        <v>90</v>
      </c>
      <c r="EM5" s="32" t="s">
        <v>91</v>
      </c>
      <c r="EN5" s="32" t="s">
        <v>92</v>
      </c>
      <c r="EO5" s="32" t="s">
        <v>93</v>
      </c>
    </row>
    <row r="6" spans="1:148" s="36" customFormat="1" x14ac:dyDescent="0.15">
      <c r="A6" s="28" t="s">
        <v>94</v>
      </c>
      <c r="B6" s="33">
        <f>B7</f>
        <v>2018</v>
      </c>
      <c r="C6" s="33">
        <f t="shared" ref="C6:X6" si="3">C7</f>
        <v>162108</v>
      </c>
      <c r="D6" s="33">
        <f t="shared" si="3"/>
        <v>46</v>
      </c>
      <c r="E6" s="33">
        <f t="shared" si="3"/>
        <v>17</v>
      </c>
      <c r="F6" s="33">
        <f t="shared" si="3"/>
        <v>1</v>
      </c>
      <c r="G6" s="33">
        <f t="shared" si="3"/>
        <v>0</v>
      </c>
      <c r="H6" s="33" t="str">
        <f t="shared" si="3"/>
        <v>富山県　南砺市</v>
      </c>
      <c r="I6" s="33" t="str">
        <f t="shared" si="3"/>
        <v>法適用</v>
      </c>
      <c r="J6" s="33" t="str">
        <f t="shared" si="3"/>
        <v>下水道事業</v>
      </c>
      <c r="K6" s="33" t="str">
        <f t="shared" si="3"/>
        <v>公共下水道</v>
      </c>
      <c r="L6" s="33" t="str">
        <f t="shared" si="3"/>
        <v>Cd2</v>
      </c>
      <c r="M6" s="33" t="str">
        <f t="shared" si="3"/>
        <v>非設置</v>
      </c>
      <c r="N6" s="34" t="str">
        <f t="shared" si="3"/>
        <v>-</v>
      </c>
      <c r="O6" s="34">
        <f t="shared" si="3"/>
        <v>69.5</v>
      </c>
      <c r="P6" s="34">
        <f t="shared" si="3"/>
        <v>32.200000000000003</v>
      </c>
      <c r="Q6" s="34">
        <f t="shared" si="3"/>
        <v>79.92</v>
      </c>
      <c r="R6" s="34">
        <f t="shared" si="3"/>
        <v>3888</v>
      </c>
      <c r="S6" s="34">
        <f t="shared" si="3"/>
        <v>51056</v>
      </c>
      <c r="T6" s="34">
        <f t="shared" si="3"/>
        <v>668.64</v>
      </c>
      <c r="U6" s="34">
        <f t="shared" si="3"/>
        <v>76.36</v>
      </c>
      <c r="V6" s="34">
        <f t="shared" si="3"/>
        <v>16377</v>
      </c>
      <c r="W6" s="34">
        <f t="shared" si="3"/>
        <v>7.68</v>
      </c>
      <c r="X6" s="34">
        <f t="shared" si="3"/>
        <v>2132.42</v>
      </c>
      <c r="Y6" s="35">
        <f>IF(Y7="",NA(),Y7)</f>
        <v>145.16</v>
      </c>
      <c r="Z6" s="35">
        <f t="shared" ref="Z6:AH6" si="4">IF(Z7="",NA(),Z7)</f>
        <v>145.71</v>
      </c>
      <c r="AA6" s="35">
        <f t="shared" si="4"/>
        <v>147.05000000000001</v>
      </c>
      <c r="AB6" s="35">
        <f t="shared" si="4"/>
        <v>149.36000000000001</v>
      </c>
      <c r="AC6" s="35">
        <f t="shared" si="4"/>
        <v>150.57</v>
      </c>
      <c r="AD6" s="35">
        <f t="shared" si="4"/>
        <v>108.69</v>
      </c>
      <c r="AE6" s="35">
        <f t="shared" si="4"/>
        <v>110.8</v>
      </c>
      <c r="AF6" s="35">
        <f t="shared" si="4"/>
        <v>110.07</v>
      </c>
      <c r="AG6" s="35">
        <f t="shared" si="4"/>
        <v>106.7</v>
      </c>
      <c r="AH6" s="35">
        <f t="shared" si="4"/>
        <v>106.83</v>
      </c>
      <c r="AI6" s="34" t="str">
        <f>IF(AI7="","",IF(AI7="-","【-】","【"&amp;SUBSTITUTE(TEXT(AI7,"#,##0.00"),"-","△")&amp;"】"))</f>
        <v>【108.69】</v>
      </c>
      <c r="AJ6" s="34">
        <f>IF(AJ7="",NA(),AJ7)</f>
        <v>0</v>
      </c>
      <c r="AK6" s="34">
        <f t="shared" ref="AK6:AS6" si="5">IF(AK7="",NA(),AK7)</f>
        <v>0</v>
      </c>
      <c r="AL6" s="34">
        <f t="shared" si="5"/>
        <v>0</v>
      </c>
      <c r="AM6" s="34">
        <f t="shared" si="5"/>
        <v>0</v>
      </c>
      <c r="AN6" s="34">
        <f t="shared" si="5"/>
        <v>0</v>
      </c>
      <c r="AO6" s="35">
        <f t="shared" si="5"/>
        <v>29.24</v>
      </c>
      <c r="AP6" s="35">
        <f t="shared" si="5"/>
        <v>31.45</v>
      </c>
      <c r="AQ6" s="35">
        <f t="shared" si="5"/>
        <v>31.4</v>
      </c>
      <c r="AR6" s="35">
        <f t="shared" si="5"/>
        <v>26.14</v>
      </c>
      <c r="AS6" s="35">
        <f t="shared" si="5"/>
        <v>22.02</v>
      </c>
      <c r="AT6" s="34" t="str">
        <f>IF(AT7="","",IF(AT7="-","【-】","【"&amp;SUBSTITUTE(TEXT(AT7,"#,##0.00"),"-","△")&amp;"】"))</f>
        <v>【3.28】</v>
      </c>
      <c r="AU6" s="35">
        <f>IF(AU7="",NA(),AU7)</f>
        <v>186.52</v>
      </c>
      <c r="AV6" s="35">
        <f t="shared" ref="AV6:BD6" si="6">IF(AV7="",NA(),AV7)</f>
        <v>197.41</v>
      </c>
      <c r="AW6" s="35">
        <f t="shared" si="6"/>
        <v>222.67</v>
      </c>
      <c r="AX6" s="35">
        <f t="shared" si="6"/>
        <v>243.16</v>
      </c>
      <c r="AY6" s="35">
        <f t="shared" si="6"/>
        <v>348.69</v>
      </c>
      <c r="AZ6" s="35">
        <f t="shared" si="6"/>
        <v>68.510000000000005</v>
      </c>
      <c r="BA6" s="35">
        <f t="shared" si="6"/>
        <v>70.16</v>
      </c>
      <c r="BB6" s="35">
        <f t="shared" si="6"/>
        <v>79.709999999999994</v>
      </c>
      <c r="BC6" s="35">
        <f t="shared" si="6"/>
        <v>68.290000000000006</v>
      </c>
      <c r="BD6" s="35">
        <f t="shared" si="6"/>
        <v>68.040000000000006</v>
      </c>
      <c r="BE6" s="34" t="str">
        <f>IF(BE7="","",IF(BE7="-","【-】","【"&amp;SUBSTITUTE(TEXT(BE7,"#,##0.00"),"-","△")&amp;"】"))</f>
        <v>【69.49】</v>
      </c>
      <c r="BF6" s="35">
        <f>IF(BF7="",NA(),BF7)</f>
        <v>820.6</v>
      </c>
      <c r="BG6" s="35">
        <f t="shared" ref="BG6:BO6" si="7">IF(BG7="",NA(),BG7)</f>
        <v>775.2</v>
      </c>
      <c r="BH6" s="35">
        <f t="shared" si="7"/>
        <v>718.87</v>
      </c>
      <c r="BI6" s="35">
        <f t="shared" si="7"/>
        <v>718.63</v>
      </c>
      <c r="BJ6" s="35">
        <f t="shared" si="7"/>
        <v>542.96</v>
      </c>
      <c r="BK6" s="35">
        <f t="shared" si="7"/>
        <v>1203.71</v>
      </c>
      <c r="BL6" s="35">
        <f t="shared" si="7"/>
        <v>1162.3599999999999</v>
      </c>
      <c r="BM6" s="35">
        <f t="shared" si="7"/>
        <v>1047.6500000000001</v>
      </c>
      <c r="BN6" s="35">
        <f t="shared" si="7"/>
        <v>1124.26</v>
      </c>
      <c r="BO6" s="35">
        <f t="shared" si="7"/>
        <v>1048.23</v>
      </c>
      <c r="BP6" s="34" t="str">
        <f>IF(BP7="","",IF(BP7="-","【-】","【"&amp;SUBSTITUTE(TEXT(BP7,"#,##0.00"),"-","△")&amp;"】"))</f>
        <v>【682.78】</v>
      </c>
      <c r="BQ6" s="35">
        <f>IF(BQ7="",NA(),BQ7)</f>
        <v>84.89</v>
      </c>
      <c r="BR6" s="35">
        <f t="shared" ref="BR6:BZ6" si="8">IF(BR7="",NA(),BR7)</f>
        <v>88.23</v>
      </c>
      <c r="BS6" s="35">
        <f t="shared" si="8"/>
        <v>77.39</v>
      </c>
      <c r="BT6" s="35">
        <f t="shared" si="8"/>
        <v>93.63</v>
      </c>
      <c r="BU6" s="35">
        <f t="shared" si="8"/>
        <v>99.72</v>
      </c>
      <c r="BV6" s="35">
        <f t="shared" si="8"/>
        <v>69.739999999999995</v>
      </c>
      <c r="BW6" s="35">
        <f t="shared" si="8"/>
        <v>68.209999999999994</v>
      </c>
      <c r="BX6" s="35">
        <f t="shared" si="8"/>
        <v>74.040000000000006</v>
      </c>
      <c r="BY6" s="35">
        <f t="shared" si="8"/>
        <v>80.58</v>
      </c>
      <c r="BZ6" s="35">
        <f t="shared" si="8"/>
        <v>78.92</v>
      </c>
      <c r="CA6" s="34" t="str">
        <f>IF(CA7="","",IF(CA7="-","【-】","【"&amp;SUBSTITUTE(TEXT(CA7,"#,##0.00"),"-","△")&amp;"】"))</f>
        <v>【100.91】</v>
      </c>
      <c r="CB6" s="35">
        <f>IF(CB7="",NA(),CB7)</f>
        <v>232.42</v>
      </c>
      <c r="CC6" s="35">
        <f t="shared" ref="CC6:CK6" si="9">IF(CC7="",NA(),CC7)</f>
        <v>224.03</v>
      </c>
      <c r="CD6" s="35">
        <f t="shared" si="9"/>
        <v>256.83</v>
      </c>
      <c r="CE6" s="35">
        <f t="shared" si="9"/>
        <v>212.92</v>
      </c>
      <c r="CF6" s="35">
        <f t="shared" si="9"/>
        <v>200.25</v>
      </c>
      <c r="CG6" s="35">
        <f t="shared" si="9"/>
        <v>248.89</v>
      </c>
      <c r="CH6" s="35">
        <f t="shared" si="9"/>
        <v>250.84</v>
      </c>
      <c r="CI6" s="35">
        <f t="shared" si="9"/>
        <v>235.61</v>
      </c>
      <c r="CJ6" s="35">
        <f t="shared" si="9"/>
        <v>216.21</v>
      </c>
      <c r="CK6" s="35">
        <f t="shared" si="9"/>
        <v>220.31</v>
      </c>
      <c r="CL6" s="34" t="str">
        <f>IF(CL7="","",IF(CL7="-","【-】","【"&amp;SUBSTITUTE(TEXT(CL7,"#,##0.00"),"-","△")&amp;"】"))</f>
        <v>【136.86】</v>
      </c>
      <c r="CM6" s="35" t="str">
        <f>IF(CM7="",NA(),CM7)</f>
        <v>-</v>
      </c>
      <c r="CN6" s="35" t="str">
        <f t="shared" ref="CN6:CV6" si="10">IF(CN7="",NA(),CN7)</f>
        <v>-</v>
      </c>
      <c r="CO6" s="35" t="str">
        <f t="shared" si="10"/>
        <v>-</v>
      </c>
      <c r="CP6" s="35" t="str">
        <f t="shared" si="10"/>
        <v>-</v>
      </c>
      <c r="CQ6" s="35" t="str">
        <f t="shared" si="10"/>
        <v>-</v>
      </c>
      <c r="CR6" s="35">
        <f t="shared" si="10"/>
        <v>49.89</v>
      </c>
      <c r="CS6" s="35">
        <f t="shared" si="10"/>
        <v>49.39</v>
      </c>
      <c r="CT6" s="35">
        <f t="shared" si="10"/>
        <v>49.25</v>
      </c>
      <c r="CU6" s="35">
        <f t="shared" si="10"/>
        <v>50.24</v>
      </c>
      <c r="CV6" s="35">
        <f t="shared" si="10"/>
        <v>49.68</v>
      </c>
      <c r="CW6" s="34" t="str">
        <f>IF(CW7="","",IF(CW7="-","【-】","【"&amp;SUBSTITUTE(TEXT(CW7,"#,##0.00"),"-","△")&amp;"】"))</f>
        <v>【58.98】</v>
      </c>
      <c r="CX6" s="35">
        <f>IF(CX7="",NA(),CX7)</f>
        <v>93.01</v>
      </c>
      <c r="CY6" s="35">
        <f t="shared" ref="CY6:DG6" si="11">IF(CY7="",NA(),CY7)</f>
        <v>93.53</v>
      </c>
      <c r="CZ6" s="35">
        <f t="shared" si="11"/>
        <v>93.99</v>
      </c>
      <c r="DA6" s="35">
        <f t="shared" si="11"/>
        <v>94.45</v>
      </c>
      <c r="DB6" s="35">
        <f t="shared" si="11"/>
        <v>94.82</v>
      </c>
      <c r="DC6" s="35">
        <f t="shared" si="11"/>
        <v>84.73</v>
      </c>
      <c r="DD6" s="35">
        <f t="shared" si="11"/>
        <v>83.96</v>
      </c>
      <c r="DE6" s="35">
        <f t="shared" si="11"/>
        <v>84.12</v>
      </c>
      <c r="DF6" s="35">
        <f t="shared" si="11"/>
        <v>84.17</v>
      </c>
      <c r="DG6" s="35">
        <f t="shared" si="11"/>
        <v>83.35</v>
      </c>
      <c r="DH6" s="34" t="str">
        <f>IF(DH7="","",IF(DH7="-","【-】","【"&amp;SUBSTITUTE(TEXT(DH7,"#,##0.00"),"-","△")&amp;"】"))</f>
        <v>【95.20】</v>
      </c>
      <c r="DI6" s="35">
        <f>IF(DI7="",NA(),DI7)</f>
        <v>21.71</v>
      </c>
      <c r="DJ6" s="35">
        <f t="shared" ref="DJ6:DR6" si="12">IF(DJ7="",NA(),DJ7)</f>
        <v>24.06</v>
      </c>
      <c r="DK6" s="35">
        <f t="shared" si="12"/>
        <v>26.28</v>
      </c>
      <c r="DL6" s="35">
        <f t="shared" si="12"/>
        <v>28.48</v>
      </c>
      <c r="DM6" s="35">
        <f t="shared" si="12"/>
        <v>30.83</v>
      </c>
      <c r="DN6" s="35">
        <f t="shared" si="12"/>
        <v>21.09</v>
      </c>
      <c r="DO6" s="35">
        <f t="shared" si="12"/>
        <v>22.6</v>
      </c>
      <c r="DP6" s="35">
        <f t="shared" si="12"/>
        <v>26.91</v>
      </c>
      <c r="DQ6" s="35">
        <f t="shared" si="12"/>
        <v>26.81</v>
      </c>
      <c r="DR6" s="35">
        <f t="shared" si="12"/>
        <v>26.06</v>
      </c>
      <c r="DS6" s="34" t="str">
        <f>IF(DS7="","",IF(DS7="-","【-】","【"&amp;SUBSTITUTE(TEXT(DS7,"#,##0.00"),"-","△")&amp;"】"))</f>
        <v>【38.60】</v>
      </c>
      <c r="DT6" s="34">
        <f>IF(DT7="",NA(),DT7)</f>
        <v>0</v>
      </c>
      <c r="DU6" s="34">
        <f t="shared" ref="DU6:EC6" si="13">IF(DU7="",NA(),DU7)</f>
        <v>0</v>
      </c>
      <c r="DV6" s="34">
        <f t="shared" si="13"/>
        <v>0</v>
      </c>
      <c r="DW6" s="34">
        <f t="shared" si="13"/>
        <v>0</v>
      </c>
      <c r="DX6" s="34">
        <f t="shared" si="13"/>
        <v>0</v>
      </c>
      <c r="DY6" s="34">
        <f t="shared" si="13"/>
        <v>0</v>
      </c>
      <c r="DZ6" s="34">
        <f t="shared" si="13"/>
        <v>0</v>
      </c>
      <c r="EA6" s="34">
        <f t="shared" si="13"/>
        <v>0</v>
      </c>
      <c r="EB6" s="34">
        <f t="shared" si="13"/>
        <v>0</v>
      </c>
      <c r="EC6" s="34">
        <f t="shared" si="13"/>
        <v>0</v>
      </c>
      <c r="ED6" s="34" t="str">
        <f>IF(ED7="","",IF(ED7="-","【-】","【"&amp;SUBSTITUTE(TEXT(ED7,"#,##0.00"),"-","△")&amp;"】"))</f>
        <v>【5.64】</v>
      </c>
      <c r="EE6" s="34">
        <f>IF(EE7="",NA(),EE7)</f>
        <v>0</v>
      </c>
      <c r="EF6" s="34">
        <f t="shared" ref="EF6:EN6" si="14">IF(EF7="",NA(),EF7)</f>
        <v>0</v>
      </c>
      <c r="EG6" s="34">
        <f t="shared" si="14"/>
        <v>0</v>
      </c>
      <c r="EH6" s="34">
        <f t="shared" si="14"/>
        <v>0</v>
      </c>
      <c r="EI6" s="34">
        <f t="shared" si="14"/>
        <v>0</v>
      </c>
      <c r="EJ6" s="35">
        <f t="shared" si="14"/>
        <v>0.03</v>
      </c>
      <c r="EK6" s="35">
        <f t="shared" si="14"/>
        <v>0.15</v>
      </c>
      <c r="EL6" s="35">
        <f t="shared" si="14"/>
        <v>0.1</v>
      </c>
      <c r="EM6" s="35">
        <f t="shared" si="14"/>
        <v>0.13</v>
      </c>
      <c r="EN6" s="35">
        <f t="shared" si="14"/>
        <v>0.12</v>
      </c>
      <c r="EO6" s="34" t="str">
        <f>IF(EO7="","",IF(EO7="-","【-】","【"&amp;SUBSTITUTE(TEXT(EO7,"#,##0.00"),"-","△")&amp;"】"))</f>
        <v>【0.23】</v>
      </c>
    </row>
    <row r="7" spans="1:148" s="36" customFormat="1" x14ac:dyDescent="0.15">
      <c r="A7" s="28"/>
      <c r="B7" s="37">
        <v>2018</v>
      </c>
      <c r="C7" s="37">
        <v>162108</v>
      </c>
      <c r="D7" s="37">
        <v>46</v>
      </c>
      <c r="E7" s="37">
        <v>17</v>
      </c>
      <c r="F7" s="37">
        <v>1</v>
      </c>
      <c r="G7" s="37">
        <v>0</v>
      </c>
      <c r="H7" s="37" t="s">
        <v>95</v>
      </c>
      <c r="I7" s="37" t="s">
        <v>96</v>
      </c>
      <c r="J7" s="37" t="s">
        <v>97</v>
      </c>
      <c r="K7" s="37" t="s">
        <v>98</v>
      </c>
      <c r="L7" s="37" t="s">
        <v>99</v>
      </c>
      <c r="M7" s="37" t="s">
        <v>100</v>
      </c>
      <c r="N7" s="38" t="s">
        <v>101</v>
      </c>
      <c r="O7" s="38">
        <v>69.5</v>
      </c>
      <c r="P7" s="38">
        <v>32.200000000000003</v>
      </c>
      <c r="Q7" s="38">
        <v>79.92</v>
      </c>
      <c r="R7" s="38">
        <v>3888</v>
      </c>
      <c r="S7" s="38">
        <v>51056</v>
      </c>
      <c r="T7" s="38">
        <v>668.64</v>
      </c>
      <c r="U7" s="38">
        <v>76.36</v>
      </c>
      <c r="V7" s="38">
        <v>16377</v>
      </c>
      <c r="W7" s="38">
        <v>7.68</v>
      </c>
      <c r="X7" s="38">
        <v>2132.42</v>
      </c>
      <c r="Y7" s="38">
        <v>145.16</v>
      </c>
      <c r="Z7" s="38">
        <v>145.71</v>
      </c>
      <c r="AA7" s="38">
        <v>147.05000000000001</v>
      </c>
      <c r="AB7" s="38">
        <v>149.36000000000001</v>
      </c>
      <c r="AC7" s="38">
        <v>150.57</v>
      </c>
      <c r="AD7" s="38">
        <v>108.69</v>
      </c>
      <c r="AE7" s="38">
        <v>110.8</v>
      </c>
      <c r="AF7" s="38">
        <v>110.07</v>
      </c>
      <c r="AG7" s="38">
        <v>106.7</v>
      </c>
      <c r="AH7" s="38">
        <v>106.83</v>
      </c>
      <c r="AI7" s="38">
        <v>108.69</v>
      </c>
      <c r="AJ7" s="38">
        <v>0</v>
      </c>
      <c r="AK7" s="38">
        <v>0</v>
      </c>
      <c r="AL7" s="38">
        <v>0</v>
      </c>
      <c r="AM7" s="38">
        <v>0</v>
      </c>
      <c r="AN7" s="38">
        <v>0</v>
      </c>
      <c r="AO7" s="38">
        <v>29.24</v>
      </c>
      <c r="AP7" s="38">
        <v>31.45</v>
      </c>
      <c r="AQ7" s="38">
        <v>31.4</v>
      </c>
      <c r="AR7" s="38">
        <v>26.14</v>
      </c>
      <c r="AS7" s="38">
        <v>22.02</v>
      </c>
      <c r="AT7" s="38">
        <v>3.28</v>
      </c>
      <c r="AU7" s="38">
        <v>186.52</v>
      </c>
      <c r="AV7" s="38">
        <v>197.41</v>
      </c>
      <c r="AW7" s="38">
        <v>222.67</v>
      </c>
      <c r="AX7" s="38">
        <v>243.16</v>
      </c>
      <c r="AY7" s="38">
        <v>348.69</v>
      </c>
      <c r="AZ7" s="38">
        <v>68.510000000000005</v>
      </c>
      <c r="BA7" s="38">
        <v>70.16</v>
      </c>
      <c r="BB7" s="38">
        <v>79.709999999999994</v>
      </c>
      <c r="BC7" s="38">
        <v>68.290000000000006</v>
      </c>
      <c r="BD7" s="38">
        <v>68.040000000000006</v>
      </c>
      <c r="BE7" s="38">
        <v>69.489999999999995</v>
      </c>
      <c r="BF7" s="38">
        <v>820.6</v>
      </c>
      <c r="BG7" s="38">
        <v>775.2</v>
      </c>
      <c r="BH7" s="38">
        <v>718.87</v>
      </c>
      <c r="BI7" s="38">
        <v>718.63</v>
      </c>
      <c r="BJ7" s="38">
        <v>542.96</v>
      </c>
      <c r="BK7" s="38">
        <v>1203.71</v>
      </c>
      <c r="BL7" s="38">
        <v>1162.3599999999999</v>
      </c>
      <c r="BM7" s="38">
        <v>1047.6500000000001</v>
      </c>
      <c r="BN7" s="38">
        <v>1124.26</v>
      </c>
      <c r="BO7" s="38">
        <v>1048.23</v>
      </c>
      <c r="BP7" s="38">
        <v>682.78</v>
      </c>
      <c r="BQ7" s="38">
        <v>84.89</v>
      </c>
      <c r="BR7" s="38">
        <v>88.23</v>
      </c>
      <c r="BS7" s="38">
        <v>77.39</v>
      </c>
      <c r="BT7" s="38">
        <v>93.63</v>
      </c>
      <c r="BU7" s="38">
        <v>99.72</v>
      </c>
      <c r="BV7" s="38">
        <v>69.739999999999995</v>
      </c>
      <c r="BW7" s="38">
        <v>68.209999999999994</v>
      </c>
      <c r="BX7" s="38">
        <v>74.040000000000006</v>
      </c>
      <c r="BY7" s="38">
        <v>80.58</v>
      </c>
      <c r="BZ7" s="38">
        <v>78.92</v>
      </c>
      <c r="CA7" s="38">
        <v>100.91</v>
      </c>
      <c r="CB7" s="38">
        <v>232.42</v>
      </c>
      <c r="CC7" s="38">
        <v>224.03</v>
      </c>
      <c r="CD7" s="38">
        <v>256.83</v>
      </c>
      <c r="CE7" s="38">
        <v>212.92</v>
      </c>
      <c r="CF7" s="38">
        <v>200.25</v>
      </c>
      <c r="CG7" s="38">
        <v>248.89</v>
      </c>
      <c r="CH7" s="38">
        <v>250.84</v>
      </c>
      <c r="CI7" s="38">
        <v>235.61</v>
      </c>
      <c r="CJ7" s="38">
        <v>216.21</v>
      </c>
      <c r="CK7" s="38">
        <v>220.31</v>
      </c>
      <c r="CL7" s="38">
        <v>136.86000000000001</v>
      </c>
      <c r="CM7" s="38" t="s">
        <v>101</v>
      </c>
      <c r="CN7" s="38" t="s">
        <v>101</v>
      </c>
      <c r="CO7" s="38" t="s">
        <v>101</v>
      </c>
      <c r="CP7" s="38" t="s">
        <v>101</v>
      </c>
      <c r="CQ7" s="38" t="s">
        <v>101</v>
      </c>
      <c r="CR7" s="38">
        <v>49.89</v>
      </c>
      <c r="CS7" s="38">
        <v>49.39</v>
      </c>
      <c r="CT7" s="38">
        <v>49.25</v>
      </c>
      <c r="CU7" s="38">
        <v>50.24</v>
      </c>
      <c r="CV7" s="38">
        <v>49.68</v>
      </c>
      <c r="CW7" s="38">
        <v>58.98</v>
      </c>
      <c r="CX7" s="38">
        <v>93.01</v>
      </c>
      <c r="CY7" s="38">
        <v>93.53</v>
      </c>
      <c r="CZ7" s="38">
        <v>93.99</v>
      </c>
      <c r="DA7" s="38">
        <v>94.45</v>
      </c>
      <c r="DB7" s="38">
        <v>94.82</v>
      </c>
      <c r="DC7" s="38">
        <v>84.73</v>
      </c>
      <c r="DD7" s="38">
        <v>83.96</v>
      </c>
      <c r="DE7" s="38">
        <v>84.12</v>
      </c>
      <c r="DF7" s="38">
        <v>84.17</v>
      </c>
      <c r="DG7" s="38">
        <v>83.35</v>
      </c>
      <c r="DH7" s="38">
        <v>95.2</v>
      </c>
      <c r="DI7" s="38">
        <v>21.71</v>
      </c>
      <c r="DJ7" s="38">
        <v>24.06</v>
      </c>
      <c r="DK7" s="38">
        <v>26.28</v>
      </c>
      <c r="DL7" s="38">
        <v>28.48</v>
      </c>
      <c r="DM7" s="38">
        <v>30.83</v>
      </c>
      <c r="DN7" s="38">
        <v>21.09</v>
      </c>
      <c r="DO7" s="38">
        <v>22.6</v>
      </c>
      <c r="DP7" s="38">
        <v>26.91</v>
      </c>
      <c r="DQ7" s="38">
        <v>26.81</v>
      </c>
      <c r="DR7" s="38">
        <v>26.06</v>
      </c>
      <c r="DS7" s="38">
        <v>38.6</v>
      </c>
      <c r="DT7" s="38">
        <v>0</v>
      </c>
      <c r="DU7" s="38">
        <v>0</v>
      </c>
      <c r="DV7" s="38">
        <v>0</v>
      </c>
      <c r="DW7" s="38">
        <v>0</v>
      </c>
      <c r="DX7" s="38">
        <v>0</v>
      </c>
      <c r="DY7" s="38">
        <v>0</v>
      </c>
      <c r="DZ7" s="38">
        <v>0</v>
      </c>
      <c r="EA7" s="38">
        <v>0</v>
      </c>
      <c r="EB7" s="38">
        <v>0</v>
      </c>
      <c r="EC7" s="38">
        <v>0</v>
      </c>
      <c r="ED7" s="38">
        <v>5.64</v>
      </c>
      <c r="EE7" s="38">
        <v>0</v>
      </c>
      <c r="EF7" s="38">
        <v>0</v>
      </c>
      <c r="EG7" s="38">
        <v>0</v>
      </c>
      <c r="EH7" s="38">
        <v>0</v>
      </c>
      <c r="EI7" s="38">
        <v>0</v>
      </c>
      <c r="EJ7" s="38">
        <v>0.03</v>
      </c>
      <c r="EK7" s="38">
        <v>0.15</v>
      </c>
      <c r="EL7" s="38">
        <v>0.1</v>
      </c>
      <c r="EM7" s="38">
        <v>0.13</v>
      </c>
      <c r="EN7" s="38">
        <v>0.12</v>
      </c>
      <c r="EO7" s="38">
        <v>0.23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102</v>
      </c>
      <c r="C9" s="40" t="s">
        <v>103</v>
      </c>
      <c r="D9" s="40" t="s">
        <v>104</v>
      </c>
      <c r="E9" s="40" t="s">
        <v>105</v>
      </c>
      <c r="F9" s="40" t="s">
        <v>106</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富山県</cp:lastModifiedBy>
  <cp:lastPrinted>2020-03-04T05:17:36Z</cp:lastPrinted>
  <dcterms:created xsi:type="dcterms:W3CDTF">2019-12-05T04:43:56Z</dcterms:created>
  <dcterms:modified xsi:type="dcterms:W3CDTF">2020-03-04T05:17:39Z</dcterms:modified>
  <cp:category/>
</cp:coreProperties>
</file>