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0504上下水道課\常用\下水道業務係（常用）\03財務（常用）\経営比較分析表(常用)\H30年度決算\"/>
    </mc:Choice>
  </mc:AlternateContent>
  <xr:revisionPtr revIDLastSave="0" documentId="13_ncr:1_{F643C0C5-1182-4951-AF99-134DEE820508}" xr6:coauthVersionLast="36" xr6:coauthVersionMax="36" xr10:uidLastSave="{00000000-0000-0000-0000-000000000000}"/>
  <workbookProtection workbookAlgorithmName="SHA-512" workbookHashValue="92gRrzzj1EeVMnQtvUsi89MZW+OdKhM7uFLyA/0DIfRTZoUmf9g6HCTRy5XzjRsRanAdmlllcD6P2mHz39dmvA==" workbookSaltValue="I4OL3Rj2I/RmCWUeGrgNG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AL8" i="4" s="1"/>
  <c r="R6" i="5"/>
  <c r="Q6" i="5"/>
  <c r="W10" i="4" s="1"/>
  <c r="P6" i="5"/>
  <c r="P10" i="4" s="1"/>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W8" i="4"/>
  <c r="P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<sst xmlns="http://schemas.openxmlformats.org/spreadsheetml/2006/main" count="223" uniqueCount="111">
  <si>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</si>
  <si>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</si>
  <si>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</si>
  <si>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</si>
  <si>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</si>
  <si>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</si>
  <si>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</si>
  <si>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</si>
  <si>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</si>
  <si>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</si>
  <si>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</si>
  <si>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</si>
  <si>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</si>
  <si>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</si>
  <si>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</si>
  <si>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</si>
  <si>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</si>
  <si>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</si>
  <si>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</si>
  <si>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</si>
  <si>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</si>
  <si>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</si>
  <si>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</si>
  <si>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</si>
  <si>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</si>
  <si>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</si>
  <si>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</si>
  <si>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</si>
  <si>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</si>
  <si>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</si>
  <si>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</si>
  <si>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</si>
  <si>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</si>
  <si>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</si>
  <si>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</si>
  <si>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</si>
  <si>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</si>
  <si>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</si>
  <si>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</si>
  <si>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</si>
  <si>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</si>
  <si>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</si>
  <si>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</si>
  <si>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</si>
  <si>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</si>
  <si>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</si>
  <si>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</si>
  <si>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</si>
  <si>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</si>
  <si>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</si>
  <si>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</si>
  <si>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</si>
  <si>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</si>
  <si>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</si>
  <si>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</si>
  <si>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</si>
  <si>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</si>
  <si>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</si>
  <si>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</si>
  <si>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</si>
  <si>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</si>
  <si>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</si>
  <si>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</si>
  <si>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</si>
  <si>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</si>
  <si>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</si>
  <si>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</si>
  <si>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</si>
  <si>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</si>
  <si>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</si>
  <si>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</si>
  <si>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</si>
  <si>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</si>
  <si>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</si>
  <si>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</si>
  <si>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</si>
  <si>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</si>
  <si>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</si>
  <si>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</si>
  <si>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</si>
  <si>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</si>
  <si>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</si>
  <si>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</si>
  <si>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</si>
  <si>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</si>
  <si>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</si>
  <si>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</si>
  <si>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</si>
  <si>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</si>
  <si>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</si>
  <si>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</si>
  <si>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</si>
  <si>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</si>
  <si>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</si>
  <si>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</si>
  <si>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</si>
  <si>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</si>
  <si>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</si>
  <si>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</si>
  <si>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</si>
  <si>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</si>
  <si>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</si>
  <si>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</si>
  <si>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</si>
  <si>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</si>
  <si>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</si>
  <si>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</si>
  <si>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</si>
  <si>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①経常収支比率については、毎年類似団体より低い数値となっており、経常損失を毎年計上している。
②累積欠損金比率については、類似団体より高い数値となっており、累積欠損金を継続して計上している。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下水道の整備を行っていること、さらには、市内での下水道料金の統一を行っている等の経緯があるもの（⑥についても同要因による）。
※当市では、複数事業の会計・経理を一体として行っており、下水道会計全体のバランスを取っている。平成22年度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を過ぎたことから減少傾向にあるが、今後は管路の長寿命化等により再び企業債が増加することが予見されるため、費用の平準化等による効率的な管理運営、投資・予算配分の適正化に努める。決算統計の算出方法が変わったため、減少率が大きくなった。
⑤経費回収率については、前年度に比べ修繕費の増加により減少している。
⑦施設利用率については、人口の減少に伴い流入水量も年々減少し、現在では50％となり、類似団体と比較しても低い値となっている。</t>
    <phoneticPr fontId="4"/>
  </si>
  <si>
    <t>　当市における農業集落排水事業は昭和53年から建設着手している。法定耐用年数を経過した処理場、管路等はない。
①有形固定資産減価償却率については、上昇傾向にあり、全国平均値・類似団体平均値を上回っている。
下水道会計全体での数値は、以下［全体総括］を参照のこと。</t>
    <phoneticPr fontId="4"/>
  </si>
  <si>
    <r>
      <rPr>
        <b/>
        <sz val="9"/>
        <color theme="1"/>
        <rFont val="ＭＳ ゴシック"/>
        <family val="3"/>
        <charset val="128"/>
      </rPr>
      <t>Ⅰ．現状分析</t>
    </r>
    <r>
      <rPr>
        <sz val="9"/>
        <color theme="1"/>
        <rFont val="ＭＳ ゴシック"/>
        <family val="3"/>
        <charset val="128"/>
      </rPr>
      <t xml:space="preserve">
１　下水道会計全体では、①経常収支比率は109.53％、②累積欠損金比率は0.00％により単年度収支が黒字、累積欠損は発生していない。また、③流動比率20.67％、④企業債残高対事業規模比率743.73％、⑤経費回収率91.35％となっており、今後不明水※対策による汚水処理経費の逓減が必要である。
※不明水…処理する汚水のうち、管路内に侵入してきた地下水など料金収入に繋がらないもの。
２　下水道会計全体での①有形固定資産減価償却率は30.93％であるが、将来の管路等の更新について検討が必要である。
</t>
    </r>
    <r>
      <rPr>
        <b/>
        <sz val="9"/>
        <color theme="1"/>
        <rFont val="ＭＳ ゴシック"/>
        <family val="3"/>
        <charset val="128"/>
      </rPr>
      <t>Ⅱ．経営改善に向けた方向性</t>
    </r>
    <r>
      <rPr>
        <sz val="9"/>
        <color theme="1"/>
        <rFont val="ＭＳ ゴシック"/>
        <family val="3"/>
        <charset val="128"/>
      </rPr>
      <t xml:space="preserve">
　平成29年3月に経営戦略を策定し、将来の人口減少による使用料収入の減や老朽施設の更新を視野に入れ、不明水対策等により有収率を高める（収益の確保）とともに、料金改定・その他財源の確保を検討することにより、経営の健全化に取り組む。
</t>
    </r>
    <r>
      <rPr>
        <b/>
        <sz val="9"/>
        <color theme="1"/>
        <rFont val="ＭＳ ゴシック"/>
        <family val="3"/>
        <charset val="128"/>
      </rPr>
      <t>※経営分析表の前提条件</t>
    </r>
    <r>
      <rPr>
        <sz val="9"/>
        <color theme="1"/>
        <rFont val="ＭＳ ゴシック"/>
        <family val="3"/>
        <charset val="128"/>
      </rPr>
      <t xml:space="preserve">
　当市では決算統計区分の事業の会計・経営を一体とし、下水道使用料収入も一本化されている。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</si>
</sst>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64-4D97-A999-E666D823737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0.11</c:v>
                </c:pt>
                <c:pt idx="2">
                  <c:v>0.05</c:v>
                </c:pt>
                <c:pt idx="3">
                  <c:v>0.44</c:v>
                </c:pt>
                <c:pt idx="4">
                  <c:v>0.04</c:v>
                </c:pt>
              </c:numCache>
            </c:numRef>
          </c:val>
          <c:smooth val="0"/>
          <c:extLst>
            <c:ext xmlns:c16="http://schemas.microsoft.com/office/drawing/2014/chart" uri="{C3380CC4-5D6E-409C-BE32-E72D297353CC}">
              <c16:uniqueId val="{00000001-0564-4D97-A999-E666D823737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54.01</c:v>
                </c:pt>
                <c:pt idx="1">
                  <c:v>51.83</c:v>
                </c:pt>
                <c:pt idx="2">
                  <c:v>50.05</c:v>
                </c:pt>
                <c:pt idx="3">
                  <c:v>53.4</c:v>
                </c:pt>
                <c:pt idx="4">
                  <c:v>53.4</c:v>
                </c:pt>
              </c:numCache>
            </c:numRef>
          </c:val>
          <c:extLst>
            <c:ext xmlns:c16="http://schemas.microsoft.com/office/drawing/2014/chart" uri="{C3380CC4-5D6E-409C-BE32-E72D297353CC}">
              <c16:uniqueId val="{00000000-3A02-4F9B-83DF-D28EC10789E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58.47</c:v>
                </c:pt>
                <c:pt idx="1">
                  <c:v>57.3</c:v>
                </c:pt>
                <c:pt idx="2">
                  <c:v>56</c:v>
                </c:pt>
                <c:pt idx="3">
                  <c:v>56.01</c:v>
                </c:pt>
                <c:pt idx="4">
                  <c:v>56.72</c:v>
                </c:pt>
              </c:numCache>
            </c:numRef>
          </c:val>
          <c:smooth val="0"/>
          <c:extLst>
            <c:ext xmlns:c16="http://schemas.microsoft.com/office/drawing/2014/chart" uri="{C3380CC4-5D6E-409C-BE32-E72D297353CC}">
              <c16:uniqueId val="{00000001-3A02-4F9B-83DF-D28EC10789E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94.85</c:v>
                </c:pt>
                <c:pt idx="1">
                  <c:v>95.25</c:v>
                </c:pt>
                <c:pt idx="2">
                  <c:v>95.47</c:v>
                </c:pt>
                <c:pt idx="3">
                  <c:v>95.59</c:v>
                </c:pt>
                <c:pt idx="4">
                  <c:v>95.77</c:v>
                </c:pt>
              </c:numCache>
            </c:numRef>
          </c:val>
          <c:extLst>
            <c:ext xmlns:c16="http://schemas.microsoft.com/office/drawing/2014/chart" uri="{C3380CC4-5D6E-409C-BE32-E72D297353CC}">
              <c16:uniqueId val="{00000000-F0FF-4490-9910-DF016651477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88.58</c:v>
                </c:pt>
                <c:pt idx="1">
                  <c:v>89.43</c:v>
                </c:pt>
                <c:pt idx="2">
                  <c:v>89.51</c:v>
                </c:pt>
                <c:pt idx="3">
                  <c:v>89.77</c:v>
                </c:pt>
                <c:pt idx="4">
                  <c:v>90.04</c:v>
                </c:pt>
              </c:numCache>
            </c:numRef>
          </c:val>
          <c:smooth val="0"/>
          <c:extLst>
            <c:ext xmlns:c16="http://schemas.microsoft.com/office/drawing/2014/chart" uri="{C3380CC4-5D6E-409C-BE32-E72D297353CC}">
              <c16:uniqueId val="{00000001-F0FF-4490-9910-DF016651477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94.21</c:v>
                </c:pt>
                <c:pt idx="1">
                  <c:v>99.74</c:v>
                </c:pt>
                <c:pt idx="2">
                  <c:v>89.11</c:v>
                </c:pt>
                <c:pt idx="3">
                  <c:v>87.53</c:v>
                </c:pt>
                <c:pt idx="4">
                  <c:v>84.26</c:v>
                </c:pt>
              </c:numCache>
            </c:numRef>
          </c:val>
          <c:extLst>
            <c:ext xmlns:c16="http://schemas.microsoft.com/office/drawing/2014/chart" uri="{C3380CC4-5D6E-409C-BE32-E72D297353CC}">
              <c16:uniqueId val="{00000000-0919-490B-91AB-E0DA1BB998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104.51</c:v>
                </c:pt>
                <c:pt idx="1">
                  <c:v>99.93</c:v>
                </c:pt>
                <c:pt idx="2">
                  <c:v>97.34</c:v>
                </c:pt>
                <c:pt idx="3">
                  <c:v>100.99</c:v>
                </c:pt>
                <c:pt idx="4">
                  <c:v>101.27</c:v>
                </c:pt>
              </c:numCache>
            </c:numRef>
          </c:val>
          <c:smooth val="0"/>
          <c:extLst>
            <c:ext xmlns:c16="http://schemas.microsoft.com/office/drawing/2014/chart" uri="{C3380CC4-5D6E-409C-BE32-E72D297353CC}">
              <c16:uniqueId val="{00000001-0919-490B-91AB-E0DA1BB998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25.91</c:v>
                </c:pt>
                <c:pt idx="1">
                  <c:v>28.71</c:v>
                </c:pt>
                <c:pt idx="2">
                  <c:v>31.32</c:v>
                </c:pt>
                <c:pt idx="3">
                  <c:v>33.74</c:v>
                </c:pt>
                <c:pt idx="4">
                  <c:v>36.14</c:v>
                </c:pt>
              </c:numCache>
            </c:numRef>
          </c:val>
          <c:extLst>
            <c:ext xmlns:c16="http://schemas.microsoft.com/office/drawing/2014/chart" uri="{C3380CC4-5D6E-409C-BE32-E72D297353CC}">
              <c16:uniqueId val="{00000000-FA15-426C-84CD-5D9DBC9E8A6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19.670000000000002</c:v>
                </c:pt>
                <c:pt idx="1">
                  <c:v>20.350000000000001</c:v>
                </c:pt>
                <c:pt idx="2">
                  <c:v>21.33</c:v>
                </c:pt>
                <c:pt idx="3">
                  <c:v>22.69</c:v>
                </c:pt>
                <c:pt idx="4">
                  <c:v>24.32</c:v>
                </c:pt>
              </c:numCache>
            </c:numRef>
          </c:val>
          <c:smooth val="0"/>
          <c:extLst>
            <c:ext xmlns:c16="http://schemas.microsoft.com/office/drawing/2014/chart" uri="{C3380CC4-5D6E-409C-BE32-E72D297353CC}">
              <c16:uniqueId val="{00000001-FA15-426C-84CD-5D9DBC9E8A6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A5-4B2E-867B-E24E644DC6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A5-4B2E-867B-E24E644DC6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315.66000000000003</c:v>
                </c:pt>
                <c:pt idx="1">
                  <c:v>320.04000000000002</c:v>
                </c:pt>
                <c:pt idx="2">
                  <c:v>375.75</c:v>
                </c:pt>
                <c:pt idx="3">
                  <c:v>440.38</c:v>
                </c:pt>
                <c:pt idx="4">
                  <c:v>560.65</c:v>
                </c:pt>
              </c:numCache>
            </c:numRef>
          </c:val>
          <c:extLst>
            <c:ext xmlns:c16="http://schemas.microsoft.com/office/drawing/2014/chart" uri="{C3380CC4-5D6E-409C-BE32-E72D297353CC}">
              <c16:uniqueId val="{00000000-59A6-4B64-9F94-AD8128C203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113.63</c:v>
                </c:pt>
                <c:pt idx="1">
                  <c:v>147.11000000000001</c:v>
                </c:pt>
                <c:pt idx="2">
                  <c:v>148.37</c:v>
                </c:pt>
                <c:pt idx="3">
                  <c:v>149.02000000000001</c:v>
                </c:pt>
                <c:pt idx="4">
                  <c:v>137.09</c:v>
                </c:pt>
              </c:numCache>
            </c:numRef>
          </c:val>
          <c:smooth val="0"/>
          <c:extLst>
            <c:ext xmlns:c16="http://schemas.microsoft.com/office/drawing/2014/chart" uri="{C3380CC4-5D6E-409C-BE32-E72D297353CC}">
              <c16:uniqueId val="{00000001-59A6-4B64-9F94-AD8128C203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-163.53</c:v>
                </c:pt>
                <c:pt idx="1">
                  <c:v>-190.12</c:v>
                </c:pt>
                <c:pt idx="2">
                  <c:v>-221.72</c:v>
                </c:pt>
                <c:pt idx="3">
                  <c:v>-253.87</c:v>
                </c:pt>
                <c:pt idx="4">
                  <c:v>-285.66000000000003</c:v>
                </c:pt>
              </c:numCache>
            </c:numRef>
          </c:val>
          <c:extLst>
            <c:ext xmlns:c16="http://schemas.microsoft.com/office/drawing/2014/chart" uri="{C3380CC4-5D6E-409C-BE32-E72D297353CC}">
              <c16:uniqueId val="{00000000-2C61-44F1-8C47-249E7E51FB2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34.43</c:v>
                </c:pt>
                <c:pt idx="1">
                  <c:v>47.67</c:v>
                </c:pt>
                <c:pt idx="2">
                  <c:v>40.78</c:v>
                </c:pt>
                <c:pt idx="3">
                  <c:v>38.119999999999997</c:v>
                </c:pt>
                <c:pt idx="4">
                  <c:v>43.5</c:v>
                </c:pt>
              </c:numCache>
            </c:numRef>
          </c:val>
          <c:smooth val="0"/>
          <c:extLst>
            <c:ext xmlns:c16="http://schemas.microsoft.com/office/drawing/2014/chart" uri="{C3380CC4-5D6E-409C-BE32-E72D297353CC}">
              <c16:uniqueId val="{00000001-2C61-44F1-8C47-249E7E51FB2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1263.93</c:v>
                </c:pt>
                <c:pt idx="1">
                  <c:v>1239.67</c:v>
                </c:pt>
                <c:pt idx="2">
                  <c:v>1135.29</c:v>
                </c:pt>
                <c:pt idx="3">
                  <c:v>1163.74</c:v>
                </c:pt>
                <c:pt idx="4">
                  <c:v>753.12</c:v>
                </c:pt>
              </c:numCache>
            </c:numRef>
          </c:val>
          <c:extLst>
            <c:ext xmlns:c16="http://schemas.microsoft.com/office/drawing/2014/chart" uri="{C3380CC4-5D6E-409C-BE32-E72D297353CC}">
              <c16:uniqueId val="{00000000-0DAC-411A-9592-F4E2FCF9C1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632.94000000000005</c:v>
                </c:pt>
                <c:pt idx="1">
                  <c:v>721.43</c:v>
                </c:pt>
                <c:pt idx="2">
                  <c:v>685.34</c:v>
                </c:pt>
                <c:pt idx="3">
                  <c:v>684.74</c:v>
                </c:pt>
                <c:pt idx="4">
                  <c:v>654.91999999999996</c:v>
                </c:pt>
              </c:numCache>
            </c:numRef>
          </c:val>
          <c:smooth val="0"/>
          <c:extLst>
            <c:ext xmlns:c16="http://schemas.microsoft.com/office/drawing/2014/chart" uri="{C3380CC4-5D6E-409C-BE32-E72D297353CC}">
              <c16:uniqueId val="{00000001-0DAC-411A-9592-F4E2FCF9C1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77.260000000000005</c:v>
                </c:pt>
                <c:pt idx="1">
                  <c:v>80.989999999999995</c:v>
                </c:pt>
                <c:pt idx="2">
                  <c:v>41.73</c:v>
                </c:pt>
                <c:pt idx="3">
                  <c:v>92.51</c:v>
                </c:pt>
                <c:pt idx="4">
                  <c:v>82.89</c:v>
                </c:pt>
              </c:numCache>
            </c:numRef>
          </c:val>
          <c:extLst>
            <c:ext xmlns:c16="http://schemas.microsoft.com/office/drawing/2014/chart" uri="{C3380CC4-5D6E-409C-BE32-E72D297353CC}">
              <c16:uniqueId val="{00000000-3271-4B18-B398-391D530661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62.3</c:v>
                </c:pt>
                <c:pt idx="1">
                  <c:v>59.3</c:v>
                </c:pt>
                <c:pt idx="2">
                  <c:v>59.83</c:v>
                </c:pt>
                <c:pt idx="3">
                  <c:v>65.33</c:v>
                </c:pt>
                <c:pt idx="4">
                  <c:v>65.39</c:v>
                </c:pt>
              </c:numCache>
            </c:numRef>
          </c:val>
          <c:smooth val="0"/>
          <c:extLst>
            <c:ext xmlns:c16="http://schemas.microsoft.com/office/drawing/2014/chart" uri="{C3380CC4-5D6E-409C-BE32-E72D297353CC}">
              <c16:uniqueId val="{00000001-3271-4B18-B398-391D530661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253.23</c:v>
                </c:pt>
                <c:pt idx="1">
                  <c:v>242.12</c:v>
                </c:pt>
                <c:pt idx="2">
                  <c:v>471.24</c:v>
                </c:pt>
                <c:pt idx="3">
                  <c:v>212.82</c:v>
                </c:pt>
                <c:pt idx="4">
                  <c:v>237.38</c:v>
                </c:pt>
              </c:numCache>
            </c:numRef>
          </c:val>
          <c:extLst>
            <c:ext xmlns:c16="http://schemas.microsoft.com/office/drawing/2014/chart" uri="{C3380CC4-5D6E-409C-BE32-E72D297353CC}">
              <c16:uniqueId val="{00000000-05B4-4756-882C-C024326CDA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235.07</c:v>
                </c:pt>
                <c:pt idx="1">
                  <c:v>248.14</c:v>
                </c:pt>
                <c:pt idx="2">
                  <c:v>246.66</c:v>
                </c:pt>
                <c:pt idx="3">
                  <c:v>227.43</c:v>
                </c:pt>
                <c:pt idx="4">
                  <c:v>230.88</c:v>
                </c:pt>
              </c:numCache>
            </c:numRef>
          </c:val>
          <c:smooth val="0"/>
          <c:extLst>
            <c:ext xmlns:c16="http://schemas.microsoft.com/office/drawing/2014/chart" uri="{C3380CC4-5D6E-409C-BE32-E72D297353CC}">
              <c16:uniqueId val="{00000001-05B4-4756-882C-C024326CDA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51056</v>
      </c>
      <c r="AM8" s="68"/>
      <c r="AN8" s="68"/>
      <c r="AO8" s="68"/>
      <c r="AP8" s="68"/>
      <c r="AQ8" s="68"/>
      <c r="AR8" s="68"/>
      <c r="AS8" s="68"/>
      <c r="AT8" s="67">
        <f>データ!T6</f>
        <v>668.64</v>
      </c>
      <c r="AU8" s="67"/>
      <c r="AV8" s="67"/>
      <c r="AW8" s="67"/>
      <c r="AX8" s="67"/>
      <c r="AY8" s="67"/>
      <c r="AZ8" s="67"/>
      <c r="BA8" s="67"/>
      <c r="BB8" s="67">
        <f>データ!U6</f>
        <v>76.36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67.64</v>
      </c>
      <c r="J10" s="67"/>
      <c r="K10" s="67"/>
      <c r="L10" s="67"/>
      <c r="M10" s="67"/>
      <c r="N10" s="67"/>
      <c r="O10" s="67"/>
      <c r="P10" s="67">
        <f>データ!P6</f>
        <v>12.88</v>
      </c>
      <c r="Q10" s="67"/>
      <c r="R10" s="67"/>
      <c r="S10" s="67"/>
      <c r="T10" s="67"/>
      <c r="U10" s="67"/>
      <c r="V10" s="67"/>
      <c r="W10" s="67">
        <f>データ!Q6</f>
        <v>68.69</v>
      </c>
      <c r="X10" s="67"/>
      <c r="Y10" s="67"/>
      <c r="Z10" s="67"/>
      <c r="AA10" s="67"/>
      <c r="AB10" s="67"/>
      <c r="AC10" s="67"/>
      <c r="AD10" s="68">
        <f>データ!R6</f>
        <v>3888</v>
      </c>
      <c r="AE10" s="68"/>
      <c r="AF10" s="68"/>
      <c r="AG10" s="68"/>
      <c r="AH10" s="68"/>
      <c r="AI10" s="68"/>
      <c r="AJ10" s="68"/>
      <c r="AK10" s="2"/>
      <c r="AL10" s="68">
        <f>データ!V6</f>
        <v>6552</v>
      </c>
      <c r="AM10" s="68"/>
      <c r="AN10" s="68"/>
      <c r="AO10" s="68"/>
      <c r="AP10" s="68"/>
      <c r="AQ10" s="68"/>
      <c r="AR10" s="68"/>
      <c r="AS10" s="68"/>
      <c r="AT10" s="67">
        <f>データ!W6</f>
        <v>2.95</v>
      </c>
      <c r="AU10" s="67"/>
      <c r="AV10" s="67"/>
      <c r="AW10" s="67"/>
      <c r="AX10" s="67"/>
      <c r="AY10" s="67"/>
      <c r="AZ10" s="67"/>
      <c r="BA10" s="67"/>
      <c r="BB10" s="67">
        <f>データ!X6</f>
        <v>2221.02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108</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110</v>
      </c>
      <c r="BM66" s="90"/>
      <c r="BN66" s="90"/>
      <c r="BO66" s="90"/>
      <c r="BP66" s="90"/>
      <c r="BQ66" s="90"/>
      <c r="BR66" s="90"/>
      <c r="BS66" s="90"/>
      <c r="BT66" s="90"/>
      <c r="BU66" s="90"/>
      <c r="BV66" s="90"/>
      <c r="BW66" s="90"/>
      <c r="BX66" s="90"/>
      <c r="BY66" s="90"/>
      <c r="BZ66" s="9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nnBHLld4/IaSZy1TM1BwbhMtMC8ogka7WmNfd7sBUnF/y+gbBp54L06rzH6vCbUqDGM+Y3ghlCvWdbZQwEY/4w==" saltValue="BzJ58aG/6lARsuDpUoLY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162108</v>
      </c>
      <c r="D6" s="33">
        <f t="shared" si="3"/>
        <v>46</v>
      </c>
      <c r="E6" s="33">
        <f t="shared" si="3"/>
        <v>17</v>
      </c>
      <c r="F6" s="33">
        <f t="shared" si="3"/>
        <v>5</v>
      </c>
      <c r="G6" s="33">
        <f t="shared" si="3"/>
        <v>0</v>
      </c>
      <c r="H6" s="33" t="str">
        <f t="shared" si="3"/>
        <v>富山県　南砺市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67.64</v>
      </c>
      <c r="P6" s="34">
        <f t="shared" si="3"/>
        <v>12.88</v>
      </c>
      <c r="Q6" s="34">
        <f t="shared" si="3"/>
        <v>68.69</v>
      </c>
      <c r="R6" s="34">
        <f t="shared" si="3"/>
        <v>3888</v>
      </c>
      <c r="S6" s="34">
        <f t="shared" si="3"/>
        <v>51056</v>
      </c>
      <c r="T6" s="34">
        <f t="shared" si="3"/>
        <v>668.64</v>
      </c>
      <c r="U6" s="34">
        <f t="shared" si="3"/>
        <v>76.36</v>
      </c>
      <c r="V6" s="34">
        <f t="shared" si="3"/>
        <v>6552</v>
      </c>
      <c r="W6" s="34">
        <f t="shared" si="3"/>
        <v>2.95</v>
      </c>
      <c r="X6" s="34">
        <f t="shared" si="3"/>
        <v>2221.02</v>
      </c>
      <c r="Y6" s="35">
        <f>IF(Y7="",NA(),Y7)</f>
        <v>94.21</v>
      </c>
      <c r="Z6" s="35">
        <f t="shared" ref="Z6:AH6" si="4">IF(Z7="",NA(),Z7)</f>
        <v>99.74</v>
      </c>
      <c r="AA6" s="35">
        <f t="shared" si="4"/>
        <v>89.11</v>
      </c>
      <c r="AB6" s="35">
        <f t="shared" si="4"/>
        <v>87.53</v>
      </c>
      <c r="AC6" s="35">
        <f t="shared" si="4"/>
        <v>84.26</v>
      </c>
      <c r="AD6" s="35">
        <f t="shared" si="4"/>
        <v>104.51</v>
      </c>
      <c r="AE6" s="35">
        <f t="shared" si="4"/>
        <v>99.93</v>
      </c>
      <c r="AF6" s="35">
        <f t="shared" si="4"/>
        <v>97.34</v>
      </c>
      <c r="AG6" s="35">
        <f t="shared" si="4"/>
        <v>100.99</v>
      </c>
      <c r="AH6" s="35">
        <f t="shared" si="4"/>
        <v>101.27</v>
      </c>
      <c r="AI6" s="34" t="str">
        <f>IF(AI7="","",IF(AI7="-","【-】","【"&amp;SUBSTITUTE(TEXT(AI7,"#,##0.00"),"-","△")&amp;"】"))</f>
        <v>【101.60】</v>
      </c>
      <c r="AJ6" s="35">
        <f>IF(AJ7="",NA(),AJ7)</f>
        <v>315.66000000000003</v>
      </c>
      <c r="AK6" s="35">
        <f t="shared" ref="AK6:AS6" si="5">IF(AK7="",NA(),AK7)</f>
        <v>320.04000000000002</v>
      </c>
      <c r="AL6" s="35">
        <f t="shared" si="5"/>
        <v>375.75</v>
      </c>
      <c r="AM6" s="35">
        <f t="shared" si="5"/>
        <v>440.38</v>
      </c>
      <c r="AN6" s="35">
        <f t="shared" si="5"/>
        <v>560.65</v>
      </c>
      <c r="AO6" s="35">
        <f t="shared" si="5"/>
        <v>113.63</v>
      </c>
      <c r="AP6" s="35">
        <f t="shared" si="5"/>
        <v>147.11000000000001</v>
      </c>
      <c r="AQ6" s="35">
        <f t="shared" si="5"/>
        <v>148.37</v>
      </c>
      <c r="AR6" s="35">
        <f t="shared" si="5"/>
        <v>149.02000000000001</v>
      </c>
      <c r="AS6" s="35">
        <f t="shared" si="5"/>
        <v>137.09</v>
      </c>
      <c r="AT6" s="34" t="str">
        <f>IF(AT7="","",IF(AT7="-","【-】","【"&amp;SUBSTITUTE(TEXT(AT7,"#,##0.00"),"-","△")&amp;"】"))</f>
        <v>【195.44】</v>
      </c>
      <c r="AU6" s="35">
        <f>IF(AU7="",NA(),AU7)</f>
        <v>-163.53</v>
      </c>
      <c r="AV6" s="35">
        <f t="shared" ref="AV6:BD6" si="6">IF(AV7="",NA(),AV7)</f>
        <v>-190.12</v>
      </c>
      <c r="AW6" s="35">
        <f t="shared" si="6"/>
        <v>-221.72</v>
      </c>
      <c r="AX6" s="35">
        <f t="shared" si="6"/>
        <v>-253.87</v>
      </c>
      <c r="AY6" s="35">
        <f t="shared" si="6"/>
        <v>-285.66000000000003</v>
      </c>
      <c r="AZ6" s="35">
        <f t="shared" si="6"/>
        <v>34.43</v>
      </c>
      <c r="BA6" s="35">
        <f t="shared" si="6"/>
        <v>47.67</v>
      </c>
      <c r="BB6" s="35">
        <f t="shared" si="6"/>
        <v>40.78</v>
      </c>
      <c r="BC6" s="35">
        <f t="shared" si="6"/>
        <v>38.119999999999997</v>
      </c>
      <c r="BD6" s="35">
        <f t="shared" si="6"/>
        <v>43.5</v>
      </c>
      <c r="BE6" s="34" t="str">
        <f>IF(BE7="","",IF(BE7="-","【-】","【"&amp;SUBSTITUTE(TEXT(BE7,"#,##0.00"),"-","△")&amp;"】"))</f>
        <v>【34.27】</v>
      </c>
      <c r="BF6" s="35">
        <f>IF(BF7="",NA(),BF7)</f>
        <v>1263.93</v>
      </c>
      <c r="BG6" s="35">
        <f t="shared" ref="BG6:BO6" si="7">IF(BG7="",NA(),BG7)</f>
        <v>1239.67</v>
      </c>
      <c r="BH6" s="35">
        <f t="shared" si="7"/>
        <v>1135.29</v>
      </c>
      <c r="BI6" s="35">
        <f t="shared" si="7"/>
        <v>1163.74</v>
      </c>
      <c r="BJ6" s="35">
        <f t="shared" si="7"/>
        <v>753.12</v>
      </c>
      <c r="BK6" s="35">
        <f t="shared" si="7"/>
        <v>632.94000000000005</v>
      </c>
      <c r="BL6" s="35">
        <f t="shared" si="7"/>
        <v>721.43</v>
      </c>
      <c r="BM6" s="35">
        <f t="shared" si="7"/>
        <v>685.34</v>
      </c>
      <c r="BN6" s="35">
        <f t="shared" si="7"/>
        <v>684.74</v>
      </c>
      <c r="BO6" s="35">
        <f t="shared" si="7"/>
        <v>654.91999999999996</v>
      </c>
      <c r="BP6" s="34" t="str">
        <f>IF(BP7="","",IF(BP7="-","【-】","【"&amp;SUBSTITUTE(TEXT(BP7,"#,##0.00"),"-","△")&amp;"】"))</f>
        <v>【747.76】</v>
      </c>
      <c r="BQ6" s="35">
        <f>IF(BQ7="",NA(),BQ7)</f>
        <v>77.260000000000005</v>
      </c>
      <c r="BR6" s="35">
        <f t="shared" ref="BR6:BZ6" si="8">IF(BR7="",NA(),BR7)</f>
        <v>80.989999999999995</v>
      </c>
      <c r="BS6" s="35">
        <f t="shared" si="8"/>
        <v>41.73</v>
      </c>
      <c r="BT6" s="35">
        <f t="shared" si="8"/>
        <v>92.51</v>
      </c>
      <c r="BU6" s="35">
        <f t="shared" si="8"/>
        <v>82.89</v>
      </c>
      <c r="BV6" s="35">
        <f t="shared" si="8"/>
        <v>62.3</v>
      </c>
      <c r="BW6" s="35">
        <f t="shared" si="8"/>
        <v>59.3</v>
      </c>
      <c r="BX6" s="35">
        <f t="shared" si="8"/>
        <v>59.83</v>
      </c>
      <c r="BY6" s="35">
        <f t="shared" si="8"/>
        <v>65.33</v>
      </c>
      <c r="BZ6" s="35">
        <f t="shared" si="8"/>
        <v>65.39</v>
      </c>
      <c r="CA6" s="34" t="str">
        <f>IF(CA7="","",IF(CA7="-","【-】","【"&amp;SUBSTITUTE(TEXT(CA7,"#,##0.00"),"-","△")&amp;"】"))</f>
        <v>【59.51】</v>
      </c>
      <c r="CB6" s="35">
        <f>IF(CB7="",NA(),CB7)</f>
        <v>253.23</v>
      </c>
      <c r="CC6" s="35">
        <f t="shared" ref="CC6:CK6" si="9">IF(CC7="",NA(),CC7)</f>
        <v>242.12</v>
      </c>
      <c r="CD6" s="35">
        <f t="shared" si="9"/>
        <v>471.24</v>
      </c>
      <c r="CE6" s="35">
        <f t="shared" si="9"/>
        <v>212.82</v>
      </c>
      <c r="CF6" s="35">
        <f t="shared" si="9"/>
        <v>237.38</v>
      </c>
      <c r="CG6" s="35">
        <f t="shared" si="9"/>
        <v>235.07</v>
      </c>
      <c r="CH6" s="35">
        <f t="shared" si="9"/>
        <v>248.14</v>
      </c>
      <c r="CI6" s="35">
        <f t="shared" si="9"/>
        <v>246.66</v>
      </c>
      <c r="CJ6" s="35">
        <f t="shared" si="9"/>
        <v>227.43</v>
      </c>
      <c r="CK6" s="35">
        <f t="shared" si="9"/>
        <v>230.88</v>
      </c>
      <c r="CL6" s="34" t="str">
        <f>IF(CL7="","",IF(CL7="-","【-】","【"&amp;SUBSTITUTE(TEXT(CL7,"#,##0.00"),"-","△")&amp;"】"))</f>
        <v>【261.46】</v>
      </c>
      <c r="CM6" s="35">
        <f>IF(CM7="",NA(),CM7)</f>
        <v>54.01</v>
      </c>
      <c r="CN6" s="35">
        <f t="shared" ref="CN6:CV6" si="10">IF(CN7="",NA(),CN7)</f>
        <v>51.83</v>
      </c>
      <c r="CO6" s="35">
        <f t="shared" si="10"/>
        <v>50.05</v>
      </c>
      <c r="CP6" s="35">
        <f t="shared" si="10"/>
        <v>53.4</v>
      </c>
      <c r="CQ6" s="35">
        <f t="shared" si="10"/>
        <v>53.4</v>
      </c>
      <c r="CR6" s="35">
        <f t="shared" si="10"/>
        <v>58.47</v>
      </c>
      <c r="CS6" s="35">
        <f t="shared" si="10"/>
        <v>57.3</v>
      </c>
      <c r="CT6" s="35">
        <f t="shared" si="10"/>
        <v>56</v>
      </c>
      <c r="CU6" s="35">
        <f t="shared" si="10"/>
        <v>56.01</v>
      </c>
      <c r="CV6" s="35">
        <f t="shared" si="10"/>
        <v>56.72</v>
      </c>
      <c r="CW6" s="34" t="str">
        <f>IF(CW7="","",IF(CW7="-","【-】","【"&amp;SUBSTITUTE(TEXT(CW7,"#,##0.00"),"-","△")&amp;"】"))</f>
        <v>【52.23】</v>
      </c>
      <c r="CX6" s="35">
        <f>IF(CX7="",NA(),CX7)</f>
        <v>94.85</v>
      </c>
      <c r="CY6" s="35">
        <f t="shared" ref="CY6:DG6" si="11">IF(CY7="",NA(),CY7)</f>
        <v>95.25</v>
      </c>
      <c r="CZ6" s="35">
        <f t="shared" si="11"/>
        <v>95.47</v>
      </c>
      <c r="DA6" s="35">
        <f t="shared" si="11"/>
        <v>95.59</v>
      </c>
      <c r="DB6" s="35">
        <f t="shared" si="11"/>
        <v>95.77</v>
      </c>
      <c r="DC6" s="35">
        <f t="shared" si="11"/>
        <v>88.58</v>
      </c>
      <c r="DD6" s="35">
        <f t="shared" si="11"/>
        <v>89.43</v>
      </c>
      <c r="DE6" s="35">
        <f t="shared" si="11"/>
        <v>89.51</v>
      </c>
      <c r="DF6" s="35">
        <f t="shared" si="11"/>
        <v>89.77</v>
      </c>
      <c r="DG6" s="35">
        <f t="shared" si="11"/>
        <v>90.04</v>
      </c>
      <c r="DH6" s="34" t="str">
        <f>IF(DH7="","",IF(DH7="-","【-】","【"&amp;SUBSTITUTE(TEXT(DH7,"#,##0.00"),"-","△")&amp;"】"))</f>
        <v>【85.82】</v>
      </c>
      <c r="DI6" s="35">
        <f>IF(DI7="",NA(),DI7)</f>
        <v>25.91</v>
      </c>
      <c r="DJ6" s="35">
        <f t="shared" ref="DJ6:DR6" si="12">IF(DJ7="",NA(),DJ7)</f>
        <v>28.71</v>
      </c>
      <c r="DK6" s="35">
        <f t="shared" si="12"/>
        <v>31.32</v>
      </c>
      <c r="DL6" s="35">
        <f t="shared" si="12"/>
        <v>33.74</v>
      </c>
      <c r="DM6" s="35">
        <f t="shared" si="12"/>
        <v>36.14</v>
      </c>
      <c r="DN6" s="35">
        <f t="shared" si="12"/>
        <v>19.670000000000002</v>
      </c>
      <c r="DO6" s="35">
        <f t="shared" si="12"/>
        <v>20.350000000000001</v>
      </c>
      <c r="DP6" s="35">
        <f t="shared" si="12"/>
        <v>21.33</v>
      </c>
      <c r="DQ6" s="35">
        <f t="shared" si="12"/>
        <v>22.69</v>
      </c>
      <c r="DR6" s="35">
        <f t="shared" si="12"/>
        <v>24.32</v>
      </c>
      <c r="DS6" s="34" t="str">
        <f>IF(DS7="","",IF(DS7="-","【-】","【"&amp;SUBSTITUTE(TEXT(DS7,"#,##0.00"),"-","△")&amp;"】"))</f>
        <v>【24.12】</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0.03</v>
      </c>
      <c r="EK6" s="35">
        <f t="shared" si="14"/>
        <v>0.11</v>
      </c>
      <c r="EL6" s="35">
        <f t="shared" si="14"/>
        <v>0.05</v>
      </c>
      <c r="EM6" s="35">
        <f t="shared" si="14"/>
        <v>0.44</v>
      </c>
      <c r="EN6" s="35">
        <f t="shared" si="14"/>
        <v>0.04</v>
      </c>
      <c r="EO6" s="34" t="str">
        <f>IF(EO7="","",IF(EO7="-","【-】","【"&amp;SUBSTITUTE(TEXT(EO7,"#,##0.00"),"-","△")&amp;"】"))</f>
        <v>【0.02】</v>
      </c>
    </row>
    <row r="7" spans="1:148" s="36" customFormat="1" x14ac:dyDescent="0.15">
      <c r="A7" s="28"/>
      <c r="B7" s="37">
        <v>2018</v>
      </c>
      <c r="C7" s="37">
        <v>162108</v>
      </c>
      <c r="D7" s="37">
        <v>46</v>
      </c>
      <c r="E7" s="37">
        <v>17</v>
      </c>
      <c r="F7" s="37">
        <v>5</v>
      </c>
      <c r="G7" s="37">
        <v>0</v>
      </c>
      <c r="H7" s="37" t="s">
        <v>96</v>
      </c>
      <c r="I7" s="37" t="s">
        <v>97</v>
      </c>
      <c r="J7" s="37" t="s">
        <v>98</v>
      </c>
      <c r="K7" s="37" t="s">
        <v>99</v>
      </c>
      <c r="L7" s="37" t="s">
        <v>100</v>
      </c>
      <c r="M7" s="37" t="s">
        <v>101</v>
      </c>
      <c r="N7" s="38" t="s">
        <v>102</v>
      </c>
      <c r="O7" s="38">
        <v>67.64</v>
      </c>
      <c r="P7" s="38">
        <v>12.88</v>
      </c>
      <c r="Q7" s="38">
        <v>68.69</v>
      </c>
      <c r="R7" s="38">
        <v>3888</v>
      </c>
      <c r="S7" s="38">
        <v>51056</v>
      </c>
      <c r="T7" s="38">
        <v>668.64</v>
      </c>
      <c r="U7" s="38">
        <v>76.36</v>
      </c>
      <c r="V7" s="38">
        <v>6552</v>
      </c>
      <c r="W7" s="38">
        <v>2.95</v>
      </c>
      <c r="X7" s="38">
        <v>2221.02</v>
      </c>
      <c r="Y7" s="38">
        <v>94.21</v>
      </c>
      <c r="Z7" s="38">
        <v>99.74</v>
      </c>
      <c r="AA7" s="38">
        <v>89.11</v>
      </c>
      <c r="AB7" s="38">
        <v>87.53</v>
      </c>
      <c r="AC7" s="38">
        <v>84.26</v>
      </c>
      <c r="AD7" s="38">
        <v>104.51</v>
      </c>
      <c r="AE7" s="38">
        <v>99.93</v>
      </c>
      <c r="AF7" s="38">
        <v>97.34</v>
      </c>
      <c r="AG7" s="38">
        <v>100.99</v>
      </c>
      <c r="AH7" s="38">
        <v>101.27</v>
      </c>
      <c r="AI7" s="38">
        <v>101.6</v>
      </c>
      <c r="AJ7" s="38">
        <v>315.66000000000003</v>
      </c>
      <c r="AK7" s="38">
        <v>320.04000000000002</v>
      </c>
      <c r="AL7" s="38">
        <v>375.75</v>
      </c>
      <c r="AM7" s="38">
        <v>440.38</v>
      </c>
      <c r="AN7" s="38">
        <v>560.65</v>
      </c>
      <c r="AO7" s="38">
        <v>113.63</v>
      </c>
      <c r="AP7" s="38">
        <v>147.11000000000001</v>
      </c>
      <c r="AQ7" s="38">
        <v>148.37</v>
      </c>
      <c r="AR7" s="38">
        <v>149.02000000000001</v>
      </c>
      <c r="AS7" s="38">
        <v>137.09</v>
      </c>
      <c r="AT7" s="38">
        <v>195.44</v>
      </c>
      <c r="AU7" s="38">
        <v>-163.53</v>
      </c>
      <c r="AV7" s="38">
        <v>-190.12</v>
      </c>
      <c r="AW7" s="38">
        <v>-221.72</v>
      </c>
      <c r="AX7" s="38">
        <v>-253.87</v>
      </c>
      <c r="AY7" s="38">
        <v>-285.66000000000003</v>
      </c>
      <c r="AZ7" s="38">
        <v>34.43</v>
      </c>
      <c r="BA7" s="38">
        <v>47.67</v>
      </c>
      <c r="BB7" s="38">
        <v>40.78</v>
      </c>
      <c r="BC7" s="38">
        <v>38.119999999999997</v>
      </c>
      <c r="BD7" s="38">
        <v>43.5</v>
      </c>
      <c r="BE7" s="38">
        <v>34.270000000000003</v>
      </c>
      <c r="BF7" s="38">
        <v>1263.93</v>
      </c>
      <c r="BG7" s="38">
        <v>1239.67</v>
      </c>
      <c r="BH7" s="38">
        <v>1135.29</v>
      </c>
      <c r="BI7" s="38">
        <v>1163.74</v>
      </c>
      <c r="BJ7" s="38">
        <v>753.12</v>
      </c>
      <c r="BK7" s="38">
        <v>632.94000000000005</v>
      </c>
      <c r="BL7" s="38">
        <v>721.43</v>
      </c>
      <c r="BM7" s="38">
        <v>685.34</v>
      </c>
      <c r="BN7" s="38">
        <v>684.74</v>
      </c>
      <c r="BO7" s="38">
        <v>654.91999999999996</v>
      </c>
      <c r="BP7" s="38">
        <v>747.76</v>
      </c>
      <c r="BQ7" s="38">
        <v>77.260000000000005</v>
      </c>
      <c r="BR7" s="38">
        <v>80.989999999999995</v>
      </c>
      <c r="BS7" s="38">
        <v>41.73</v>
      </c>
      <c r="BT7" s="38">
        <v>92.51</v>
      </c>
      <c r="BU7" s="38">
        <v>82.89</v>
      </c>
      <c r="BV7" s="38">
        <v>62.3</v>
      </c>
      <c r="BW7" s="38">
        <v>59.3</v>
      </c>
      <c r="BX7" s="38">
        <v>59.83</v>
      </c>
      <c r="BY7" s="38">
        <v>65.33</v>
      </c>
      <c r="BZ7" s="38">
        <v>65.39</v>
      </c>
      <c r="CA7" s="38">
        <v>59.51</v>
      </c>
      <c r="CB7" s="38">
        <v>253.23</v>
      </c>
      <c r="CC7" s="38">
        <v>242.12</v>
      </c>
      <c r="CD7" s="38">
        <v>471.24</v>
      </c>
      <c r="CE7" s="38">
        <v>212.82</v>
      </c>
      <c r="CF7" s="38">
        <v>237.38</v>
      </c>
      <c r="CG7" s="38">
        <v>235.07</v>
      </c>
      <c r="CH7" s="38">
        <v>248.14</v>
      </c>
      <c r="CI7" s="38">
        <v>246.66</v>
      </c>
      <c r="CJ7" s="38">
        <v>227.43</v>
      </c>
      <c r="CK7" s="38">
        <v>230.88</v>
      </c>
      <c r="CL7" s="38">
        <v>261.45999999999998</v>
      </c>
      <c r="CM7" s="38">
        <v>54.01</v>
      </c>
      <c r="CN7" s="38">
        <v>51.83</v>
      </c>
      <c r="CO7" s="38">
        <v>50.05</v>
      </c>
      <c r="CP7" s="38">
        <v>53.4</v>
      </c>
      <c r="CQ7" s="38">
        <v>53.4</v>
      </c>
      <c r="CR7" s="38">
        <v>58.47</v>
      </c>
      <c r="CS7" s="38">
        <v>57.3</v>
      </c>
      <c r="CT7" s="38">
        <v>56</v>
      </c>
      <c r="CU7" s="38">
        <v>56.01</v>
      </c>
      <c r="CV7" s="38">
        <v>56.72</v>
      </c>
      <c r="CW7" s="38">
        <v>52.23</v>
      </c>
      <c r="CX7" s="38">
        <v>94.85</v>
      </c>
      <c r="CY7" s="38">
        <v>95.25</v>
      </c>
      <c r="CZ7" s="38">
        <v>95.47</v>
      </c>
      <c r="DA7" s="38">
        <v>95.59</v>
      </c>
      <c r="DB7" s="38">
        <v>95.77</v>
      </c>
      <c r="DC7" s="38">
        <v>88.58</v>
      </c>
      <c r="DD7" s="38">
        <v>89.43</v>
      </c>
      <c r="DE7" s="38">
        <v>89.51</v>
      </c>
      <c r="DF7" s="38">
        <v>89.77</v>
      </c>
      <c r="DG7" s="38">
        <v>90.04</v>
      </c>
      <c r="DH7" s="38">
        <v>85.82</v>
      </c>
      <c r="DI7" s="38">
        <v>25.91</v>
      </c>
      <c r="DJ7" s="38">
        <v>28.71</v>
      </c>
      <c r="DK7" s="38">
        <v>31.32</v>
      </c>
      <c r="DL7" s="38">
        <v>33.74</v>
      </c>
      <c r="DM7" s="38">
        <v>36.14</v>
      </c>
      <c r="DN7" s="38">
        <v>19.670000000000002</v>
      </c>
      <c r="DO7" s="38">
        <v>20.350000000000001</v>
      </c>
      <c r="DP7" s="38">
        <v>21.33</v>
      </c>
      <c r="DQ7" s="38">
        <v>22.69</v>
      </c>
      <c r="DR7" s="38">
        <v>24.32</v>
      </c>
      <c r="DS7" s="38">
        <v>24.12</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0.03</v>
      </c>
      <c r="EK7" s="38">
        <v>0.11</v>
      </c>
      <c r="EL7" s="38">
        <v>0.05</v>
      </c>
      <c r="EM7" s="38">
        <v>0.44</v>
      </c>
      <c r="EN7" s="38">
        <v>0.04</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2019-12-05T04:53:24Z</dcterms:created>
  <dcterms:modified xsi:type="dcterms:W3CDTF">2020-01-27T23:35:37Z</dcterms:modified>
  <cp:category/>
</cp:coreProperties>
</file>