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常用\下水道業務係（常用）\03財務（常用）\経営比較分析表(常用)\H30年度決算\"/>
    </mc:Choice>
  </mc:AlternateContent>
  <xr:revisionPtr revIDLastSave="0" documentId="13_ncr:1_{082E4134-925C-4D13-A0C9-3579CDD37576}" xr6:coauthVersionLast="36" xr6:coauthVersionMax="36" xr10:uidLastSave="{00000000-0000-0000-0000-000000000000}"/>
  <workbookProtection workbookAlgorithmName="SHA-512" workbookHashValue="FXozAtl+0XEQgnxzYrtLtWaLEPSPQ1sZuw4vyuCu8JvftW8hSEaDqX9F+C0E39RufKTnj/L8whbpj+kEGE7NQg==" workbookSaltValue="RyAAmWGq/8x4ApPk39HS+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<sst xmlns="http://schemas.openxmlformats.org/spreadsheetml/2006/main" count="223" uniqueCount="111">
  <si>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</si>
  <si>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</si>
  <si>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</si>
  <si>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</si>
  <si>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</si>
  <si>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</si>
  <si>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</si>
  <si>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</si>
  <si>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</si>
  <si>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</si>
  <si>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</si>
  <si>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</si>
  <si>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</si>
  <si>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</si>
  <si>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</si>
  <si>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</si>
  <si>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</si>
  <si>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</si>
  <si>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</si>
  <si>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</si>
  <si>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</si>
  <si>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</si>
  <si>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</si>
  <si>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</si>
  <si>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</si>
  <si>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</si>
  <si>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</si>
  <si>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</si>
  <si>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</si>
  <si>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</si>
  <si>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</si>
  <si>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</si>
  <si>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</si>
  <si>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</si>
  <si>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</si>
  <si>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</si>
  <si>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</si>
  <si>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</si>
  <si>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</si>
  <si>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</si>
  <si>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</si>
  <si>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</si>
  <si>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</si>
  <si>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</si>
  <si>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</si>
  <si>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</si>
  <si>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</si>
  <si>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</si>
  <si>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</si>
  <si>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</si>
  <si>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</si>
  <si>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</si>
  <si>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</si>
  <si>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</si>
  <si>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</si>
  <si>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</si>
  <si>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</si>
  <si>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</si>
  <si>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</si>
  <si>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</si>
  <si>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</si>
  <si>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</si>
  <si>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</si>
  <si>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</si>
  <si>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</si>
  <si>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</si>
  <si>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</si>
  <si>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</si>
  <si>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</si>
  <si>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</si>
  <si>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</si>
  <si>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</si>
  <si>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</si>
  <si>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</si>
  <si>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</si>
  <si>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</si>
  <si>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</si>
  <si>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</si>
  <si>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</si>
  <si>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</si>
  <si>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</si>
  <si>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</si>
  <si>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</si>
  <si>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</si>
  <si>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</si>
  <si>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</si>
  <si>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</si>
  <si>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</si>
  <si>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</si>
  <si>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</si>
  <si>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</si>
  <si>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</si>
  <si>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</si>
  <si>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</si>
  <si>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</si>
  <si>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</si>
  <si>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</si>
  <si>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</si>
  <si>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</si>
  <si>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</si>
  <si>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</si>
  <si>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</si>
  <si>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</si>
  <si>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</si>
  <si>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</si>
  <si>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</si>
  <si>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</si>
  <si>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</si>
  <si>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①経常収支比率については、毎年類似団体より低い数値となっており、経常損失を毎年計上している。
②累積欠損金比率については、類似団体より高い数値となっており、累積欠損金を継続して計上している。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当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を過ぎたことから、類似団体と比較して低い値を示しているが、今後は管路の長寿命化等により再び企業債が増加することが予見されるため、費用の平準化等による効率的な管理運営、投資・予算配分の適正化に努める。
⑤経費回収率については、前年度に比べ汚水処理費が増加したことにより減少している。
⑧水洗化率については、処理区内人口が小規模であることから類似団体と比較し、高い数値となっている。
下水道会計全体での数値は、以下［全体総括］を参照のこと。</t>
    <phoneticPr fontId="4"/>
  </si>
  <si>
    <t>　当市における林業集落排水事業は平成7年から建設着手している。法定耐用年数を経過した処理場、管渠等はない。
①有形固定資産減価償却率については、上昇傾向にあるものの全国平均値、類似団体平均値と同様の状況にある。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</si>
  <si>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109.53％、②累積欠損金比率は0.00％により単年度収支が黒字、累積欠損は発生していない。また、③流動比率20.67％、④企業債残高対事業規模比率743.73％、⑤経費回収率91.35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下水道会計全体での①有形固定資産減価償却率は30.93％であるが、将来の管路等の更新について検討が必要である。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</si>
</sst>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7D-4C6F-9C88-8D0066BF76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c:ext xmlns:c16="http://schemas.microsoft.com/office/drawing/2014/chart" uri="{C3380CC4-5D6E-409C-BE32-E72D297353CC}">
              <c16:uniqueId val="{00000001-627D-4C6F-9C88-8D0066BF76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83.33</c:v>
                </c:pt>
                <c:pt idx="1">
                  <c:v>83.33</c:v>
                </c:pt>
                <c:pt idx="2">
                  <c:v>83.33</c:v>
                </c:pt>
                <c:pt idx="3">
                  <c:v>83.33</c:v>
                </c:pt>
                <c:pt idx="4">
                  <c:v>83.33</c:v>
                </c:pt>
              </c:numCache>
            </c:numRef>
          </c:val>
          <c:extLst>
            <c:ext xmlns:c16="http://schemas.microsoft.com/office/drawing/2014/chart" uri="{C3380CC4-5D6E-409C-BE32-E72D297353CC}">
              <c16:uniqueId val="{00000000-C747-46BC-A90D-19E476C4F5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56.52</c:v>
                </c:pt>
                <c:pt idx="1">
                  <c:v>53.97</c:v>
                </c:pt>
                <c:pt idx="2">
                  <c:v>40.53</c:v>
                </c:pt>
                <c:pt idx="3">
                  <c:v>40.67</c:v>
                </c:pt>
                <c:pt idx="4">
                  <c:v>48.01</c:v>
                </c:pt>
              </c:numCache>
            </c:numRef>
          </c:val>
          <c:smooth val="0"/>
          <c:extLst>
            <c:ext xmlns:c16="http://schemas.microsoft.com/office/drawing/2014/chart" uri="{C3380CC4-5D6E-409C-BE32-E72D297353CC}">
              <c16:uniqueId val="{00000001-C747-46BC-A90D-19E476C4F5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15-4D02-9C5E-84C402BA2A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91.27</c:v>
                </c:pt>
                <c:pt idx="1">
                  <c:v>92.01</c:v>
                </c:pt>
                <c:pt idx="2">
                  <c:v>90.28</c:v>
                </c:pt>
                <c:pt idx="3">
                  <c:v>89.47</c:v>
                </c:pt>
                <c:pt idx="4">
                  <c:v>91.18</c:v>
                </c:pt>
              </c:numCache>
            </c:numRef>
          </c:val>
          <c:smooth val="0"/>
          <c:extLst>
            <c:ext xmlns:c16="http://schemas.microsoft.com/office/drawing/2014/chart" uri="{C3380CC4-5D6E-409C-BE32-E72D297353CC}">
              <c16:uniqueId val="{00000001-D115-4D02-9C5E-84C402BA2A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87.96</c:v>
                </c:pt>
                <c:pt idx="1">
                  <c:v>80.099999999999994</c:v>
                </c:pt>
                <c:pt idx="2">
                  <c:v>80.95</c:v>
                </c:pt>
                <c:pt idx="3">
                  <c:v>78.55</c:v>
                </c:pt>
                <c:pt idx="4">
                  <c:v>71.430000000000007</c:v>
                </c:pt>
              </c:numCache>
            </c:numRef>
          </c:val>
          <c:extLst>
            <c:ext xmlns:c16="http://schemas.microsoft.com/office/drawing/2014/chart" uri="{C3380CC4-5D6E-409C-BE32-E72D297353CC}">
              <c16:uniqueId val="{00000000-4ECD-4F22-9CEB-8E25FF098A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c:v>
                </c:pt>
                <c:pt idx="1">
                  <c:v>88.55</c:v>
                </c:pt>
                <c:pt idx="2">
                  <c:v>84.51</c:v>
                </c:pt>
                <c:pt idx="3">
                  <c:v>92.53</c:v>
                </c:pt>
                <c:pt idx="4">
                  <c:v>92.29</c:v>
                </c:pt>
              </c:numCache>
            </c:numRef>
          </c:val>
          <c:smooth val="0"/>
          <c:extLst>
            <c:ext xmlns:c16="http://schemas.microsoft.com/office/drawing/2014/chart" uri="{C3380CC4-5D6E-409C-BE32-E72D297353CC}">
              <c16:uniqueId val="{00000001-4ECD-4F22-9CEB-8E25FF098A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27.89</c:v>
                </c:pt>
                <c:pt idx="1">
                  <c:v>31.14</c:v>
                </c:pt>
                <c:pt idx="2">
                  <c:v>34.35</c:v>
                </c:pt>
                <c:pt idx="3">
                  <c:v>37.53</c:v>
                </c:pt>
                <c:pt idx="4">
                  <c:v>40.44</c:v>
                </c:pt>
              </c:numCache>
            </c:numRef>
          </c:val>
          <c:extLst>
            <c:ext xmlns:c16="http://schemas.microsoft.com/office/drawing/2014/chart" uri="{C3380CC4-5D6E-409C-BE32-E72D297353CC}">
              <c16:uniqueId val="{00000000-D8D2-41B1-A21E-21E210F3DA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29.54</c:v>
                </c:pt>
                <c:pt idx="2">
                  <c:v>32.85</c:v>
                </c:pt>
                <c:pt idx="3">
                  <c:v>40.049999999999997</c:v>
                </c:pt>
                <c:pt idx="4">
                  <c:v>37.74</c:v>
                </c:pt>
              </c:numCache>
            </c:numRef>
          </c:val>
          <c:smooth val="0"/>
          <c:extLst>
            <c:ext xmlns:c16="http://schemas.microsoft.com/office/drawing/2014/chart" uri="{C3380CC4-5D6E-409C-BE32-E72D297353CC}">
              <c16:uniqueId val="{00000001-D8D2-41B1-A21E-21E210F3DA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8B-4CF4-80E6-0C4E53E291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8B-4CF4-80E6-0C4E53E291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280.35000000000002</c:v>
                </c:pt>
                <c:pt idx="1">
                  <c:v>387.5</c:v>
                </c:pt>
                <c:pt idx="2">
                  <c:v>433.13</c:v>
                </c:pt>
                <c:pt idx="3">
                  <c:v>561.16999999999996</c:v>
                </c:pt>
                <c:pt idx="4">
                  <c:v>792.74</c:v>
                </c:pt>
              </c:numCache>
            </c:numRef>
          </c:val>
          <c:extLst>
            <c:ext xmlns:c16="http://schemas.microsoft.com/office/drawing/2014/chart" uri="{C3380CC4-5D6E-409C-BE32-E72D297353CC}">
              <c16:uniqueId val="{00000000-4FD7-4ED1-8F3B-21F08F377E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247.01</c:v>
                </c:pt>
                <c:pt idx="1">
                  <c:v>336.57</c:v>
                </c:pt>
                <c:pt idx="2">
                  <c:v>378.75</c:v>
                </c:pt>
                <c:pt idx="3">
                  <c:v>437.99</c:v>
                </c:pt>
                <c:pt idx="4">
                  <c:v>464.55</c:v>
                </c:pt>
              </c:numCache>
            </c:numRef>
          </c:val>
          <c:smooth val="0"/>
          <c:extLst>
            <c:ext xmlns:c16="http://schemas.microsoft.com/office/drawing/2014/chart" uri="{C3380CC4-5D6E-409C-BE32-E72D297353CC}">
              <c16:uniqueId val="{00000001-4FD7-4ED1-8F3B-21F08F377E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-87.17</c:v>
                </c:pt>
                <c:pt idx="1">
                  <c:v>-130.63999999999999</c:v>
                </c:pt>
                <c:pt idx="2">
                  <c:v>-171.41</c:v>
                </c:pt>
                <c:pt idx="3">
                  <c:v>-206.53</c:v>
                </c:pt>
                <c:pt idx="4">
                  <c:v>-266.77</c:v>
                </c:pt>
              </c:numCache>
            </c:numRef>
          </c:val>
          <c:extLst>
            <c:ext xmlns:c16="http://schemas.microsoft.com/office/drawing/2014/chart" uri="{C3380CC4-5D6E-409C-BE32-E72D297353CC}">
              <c16:uniqueId val="{00000000-F9CC-4EBD-BD07-D8E141E13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-2.84</c:v>
                </c:pt>
                <c:pt idx="1">
                  <c:v>-26.7</c:v>
                </c:pt>
                <c:pt idx="2">
                  <c:v>-69.7</c:v>
                </c:pt>
                <c:pt idx="3">
                  <c:v>-14.2</c:v>
                </c:pt>
                <c:pt idx="4">
                  <c:v>48.58</c:v>
                </c:pt>
              </c:numCache>
            </c:numRef>
          </c:val>
          <c:smooth val="0"/>
          <c:extLst>
            <c:ext xmlns:c16="http://schemas.microsoft.com/office/drawing/2014/chart" uri="{C3380CC4-5D6E-409C-BE32-E72D297353CC}">
              <c16:uniqueId val="{00000001-F9CC-4EBD-BD07-D8E141E13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421.47</c:v>
                </c:pt>
                <c:pt idx="1">
                  <c:v>474.82</c:v>
                </c:pt>
                <c:pt idx="2">
                  <c:v>415.05</c:v>
                </c:pt>
                <c:pt idx="3">
                  <c:v>473.92</c:v>
                </c:pt>
                <c:pt idx="4">
                  <c:v>302.45</c:v>
                </c:pt>
              </c:numCache>
            </c:numRef>
          </c:val>
          <c:extLst>
            <c:ext xmlns:c16="http://schemas.microsoft.com/office/drawing/2014/chart" uri="{C3380CC4-5D6E-409C-BE32-E72D297353CC}">
              <c16:uniqueId val="{00000000-20C2-4BD0-9F59-A0736EC9AF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1239.21</c:v>
                </c:pt>
                <c:pt idx="1">
                  <c:v>1196.58</c:v>
                </c:pt>
                <c:pt idx="2">
                  <c:v>776.75</c:v>
                </c:pt>
                <c:pt idx="3">
                  <c:v>438.26</c:v>
                </c:pt>
                <c:pt idx="4">
                  <c:v>506.14</c:v>
                </c:pt>
              </c:numCache>
            </c:numRef>
          </c:val>
          <c:smooth val="0"/>
          <c:extLst>
            <c:ext xmlns:c16="http://schemas.microsoft.com/office/drawing/2014/chart" uri="{C3380CC4-5D6E-409C-BE32-E72D297353CC}">
              <c16:uniqueId val="{00000001-20C2-4BD0-9F59-A0736EC9AF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72.739999999999995</c:v>
                </c:pt>
                <c:pt idx="1">
                  <c:v>60.25</c:v>
                </c:pt>
                <c:pt idx="2">
                  <c:v>46.19</c:v>
                </c:pt>
                <c:pt idx="3">
                  <c:v>89.05</c:v>
                </c:pt>
                <c:pt idx="4">
                  <c:v>59.79</c:v>
                </c:pt>
              </c:numCache>
            </c:numRef>
          </c:val>
          <c:extLst>
            <c:ext xmlns:c16="http://schemas.microsoft.com/office/drawing/2014/chart" uri="{C3380CC4-5D6E-409C-BE32-E72D297353CC}">
              <c16:uniqueId val="{00000000-3ACE-466C-8374-A0BE624112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38.14</c:v>
                </c:pt>
                <c:pt idx="1">
                  <c:v>38.28</c:v>
                </c:pt>
                <c:pt idx="2">
                  <c:v>38.49</c:v>
                </c:pt>
                <c:pt idx="3">
                  <c:v>39.86</c:v>
                </c:pt>
                <c:pt idx="4">
                  <c:v>35.86</c:v>
                </c:pt>
              </c:numCache>
            </c:numRef>
          </c:val>
          <c:smooth val="0"/>
          <c:extLst>
            <c:ext xmlns:c16="http://schemas.microsoft.com/office/drawing/2014/chart" uri="{C3380CC4-5D6E-409C-BE32-E72D297353CC}">
              <c16:uniqueId val="{00000001-3ACE-466C-8374-A0BE624112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276.83999999999997</c:v>
                </c:pt>
                <c:pt idx="1">
                  <c:v>334.22</c:v>
                </c:pt>
                <c:pt idx="2">
                  <c:v>433.41</c:v>
                </c:pt>
                <c:pt idx="3">
                  <c:v>227.48</c:v>
                </c:pt>
                <c:pt idx="4">
                  <c:v>339.58</c:v>
                </c:pt>
              </c:numCache>
            </c:numRef>
          </c:val>
          <c:extLst>
            <c:ext xmlns:c16="http://schemas.microsoft.com/office/drawing/2014/chart" uri="{C3380CC4-5D6E-409C-BE32-E72D297353CC}">
              <c16:uniqueId val="{00000000-2A3B-412C-BB08-4574C68CB1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471.79</c:v>
                </c:pt>
                <c:pt idx="1">
                  <c:v>468.36</c:v>
                </c:pt>
                <c:pt idx="2">
                  <c:v>479.21</c:v>
                </c:pt>
                <c:pt idx="3">
                  <c:v>451.49</c:v>
                </c:pt>
                <c:pt idx="4">
                  <c:v>448.63</c:v>
                </c:pt>
              </c:numCache>
            </c:numRef>
          </c:val>
          <c:smooth val="0"/>
          <c:extLst>
            <c:ext xmlns:c16="http://schemas.microsoft.com/office/drawing/2014/chart" uri="{C3380CC4-5D6E-409C-BE32-E72D297353CC}">
              <c16:uniqueId val="{00000001-2A3B-412C-BB08-4574C68CB1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51056</v>
      </c>
      <c r="AM8" s="68"/>
      <c r="AN8" s="68"/>
      <c r="AO8" s="68"/>
      <c r="AP8" s="68"/>
      <c r="AQ8" s="68"/>
      <c r="AR8" s="68"/>
      <c r="AS8" s="68"/>
      <c r="AT8" s="67">
        <f>データ!T6</f>
        <v>668.64</v>
      </c>
      <c r="AU8" s="67"/>
      <c r="AV8" s="67"/>
      <c r="AW8" s="67"/>
      <c r="AX8" s="67"/>
      <c r="AY8" s="67"/>
      <c r="AZ8" s="67"/>
      <c r="BA8" s="67"/>
      <c r="BB8" s="67">
        <f>データ!U6</f>
        <v>76.36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79.989999999999995</v>
      </c>
      <c r="J10" s="67"/>
      <c r="K10" s="67"/>
      <c r="L10" s="67"/>
      <c r="M10" s="67"/>
      <c r="N10" s="67"/>
      <c r="O10" s="67"/>
      <c r="P10" s="67">
        <f>データ!P6</f>
        <v>0.18</v>
      </c>
      <c r="Q10" s="67"/>
      <c r="R10" s="67"/>
      <c r="S10" s="67"/>
      <c r="T10" s="67"/>
      <c r="U10" s="67"/>
      <c r="V10" s="67"/>
      <c r="W10" s="67">
        <f>データ!Q6</f>
        <v>71</v>
      </c>
      <c r="X10" s="67"/>
      <c r="Y10" s="67"/>
      <c r="Z10" s="67"/>
      <c r="AA10" s="67"/>
      <c r="AB10" s="67"/>
      <c r="AC10" s="67"/>
      <c r="AD10" s="68">
        <f>データ!R6</f>
        <v>3888</v>
      </c>
      <c r="AE10" s="68"/>
      <c r="AF10" s="68"/>
      <c r="AG10" s="68"/>
      <c r="AH10" s="68"/>
      <c r="AI10" s="68"/>
      <c r="AJ10" s="68"/>
      <c r="AK10" s="2"/>
      <c r="AL10" s="68">
        <f>データ!V6</f>
        <v>89</v>
      </c>
      <c r="AM10" s="68"/>
      <c r="AN10" s="68"/>
      <c r="AO10" s="68"/>
      <c r="AP10" s="68"/>
      <c r="AQ10" s="68"/>
      <c r="AR10" s="68"/>
      <c r="AS10" s="68"/>
      <c r="AT10" s="67">
        <f>データ!W6</f>
        <v>0.04</v>
      </c>
      <c r="AU10" s="67"/>
      <c r="AV10" s="67"/>
      <c r="AW10" s="67"/>
      <c r="AX10" s="67"/>
      <c r="AY10" s="67"/>
      <c r="AZ10" s="67"/>
      <c r="BA10" s="67"/>
      <c r="BB10" s="67">
        <f>データ!X6</f>
        <v>2225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108</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W3rMw1HKnGmVlU18qgeQeq3ReZPRHZArOLPk9oYrmXb6k9uDcss5tbSREscWpiAVWu3VImi7XxCyviJ5BpRGcg==" saltValue="qWbIZOF2Cx7SQXZNcozg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162108</v>
      </c>
      <c r="D6" s="33">
        <f t="shared" si="3"/>
        <v>46</v>
      </c>
      <c r="E6" s="33">
        <f t="shared" si="3"/>
        <v>17</v>
      </c>
      <c r="F6" s="33">
        <f t="shared" si="3"/>
        <v>7</v>
      </c>
      <c r="G6" s="33">
        <f t="shared" si="3"/>
        <v>0</v>
      </c>
      <c r="H6" s="33" t="str">
        <f t="shared" si="3"/>
        <v>富山県　南砺市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79.989999999999995</v>
      </c>
      <c r="P6" s="34">
        <f t="shared" si="3"/>
        <v>0.18</v>
      </c>
      <c r="Q6" s="34">
        <f t="shared" si="3"/>
        <v>71</v>
      </c>
      <c r="R6" s="34">
        <f t="shared" si="3"/>
        <v>3888</v>
      </c>
      <c r="S6" s="34">
        <f t="shared" si="3"/>
        <v>51056</v>
      </c>
      <c r="T6" s="34">
        <f t="shared" si="3"/>
        <v>668.64</v>
      </c>
      <c r="U6" s="34">
        <f t="shared" si="3"/>
        <v>76.36</v>
      </c>
      <c r="V6" s="34">
        <f t="shared" si="3"/>
        <v>89</v>
      </c>
      <c r="W6" s="34">
        <f t="shared" si="3"/>
        <v>0.04</v>
      </c>
      <c r="X6" s="34">
        <f t="shared" si="3"/>
        <v>2225</v>
      </c>
      <c r="Y6" s="35">
        <f>IF(Y7="",NA(),Y7)</f>
        <v>87.96</v>
      </c>
      <c r="Z6" s="35">
        <f t="shared" ref="Z6:AH6" si="4">IF(Z7="",NA(),Z7)</f>
        <v>80.099999999999994</v>
      </c>
      <c r="AA6" s="35">
        <f t="shared" si="4"/>
        <v>80.95</v>
      </c>
      <c r="AB6" s="35">
        <f t="shared" si="4"/>
        <v>78.55</v>
      </c>
      <c r="AC6" s="35">
        <f t="shared" si="4"/>
        <v>71.430000000000007</v>
      </c>
      <c r="AD6" s="35">
        <f t="shared" si="4"/>
        <v>92.2</v>
      </c>
      <c r="AE6" s="35">
        <f t="shared" si="4"/>
        <v>88.55</v>
      </c>
      <c r="AF6" s="35">
        <f t="shared" si="4"/>
        <v>84.51</v>
      </c>
      <c r="AG6" s="35">
        <f t="shared" si="4"/>
        <v>92.53</v>
      </c>
      <c r="AH6" s="35">
        <f t="shared" si="4"/>
        <v>92.29</v>
      </c>
      <c r="AI6" s="34" t="str">
        <f>IF(AI7="","",IF(AI7="-","【-】","【"&amp;SUBSTITUTE(TEXT(AI7,"#,##0.00"),"-","△")&amp;"】"))</f>
        <v>【92.29】</v>
      </c>
      <c r="AJ6" s="35">
        <f>IF(AJ7="",NA(),AJ7)</f>
        <v>280.35000000000002</v>
      </c>
      <c r="AK6" s="35">
        <f t="shared" ref="AK6:AS6" si="5">IF(AK7="",NA(),AK7)</f>
        <v>387.5</v>
      </c>
      <c r="AL6" s="35">
        <f t="shared" si="5"/>
        <v>433.13</v>
      </c>
      <c r="AM6" s="35">
        <f t="shared" si="5"/>
        <v>561.16999999999996</v>
      </c>
      <c r="AN6" s="35">
        <f t="shared" si="5"/>
        <v>792.74</v>
      </c>
      <c r="AO6" s="35">
        <f t="shared" si="5"/>
        <v>247.01</v>
      </c>
      <c r="AP6" s="35">
        <f t="shared" si="5"/>
        <v>336.57</v>
      </c>
      <c r="AQ6" s="35">
        <f t="shared" si="5"/>
        <v>378.75</v>
      </c>
      <c r="AR6" s="35">
        <f t="shared" si="5"/>
        <v>437.99</v>
      </c>
      <c r="AS6" s="35">
        <f t="shared" si="5"/>
        <v>464.55</v>
      </c>
      <c r="AT6" s="34" t="str">
        <f>IF(AT7="","",IF(AT7="-","【-】","【"&amp;SUBSTITUTE(TEXT(AT7,"#,##0.00"),"-","△")&amp;"】"))</f>
        <v>【464.55】</v>
      </c>
      <c r="AU6" s="35">
        <f>IF(AU7="",NA(),AU7)</f>
        <v>-87.17</v>
      </c>
      <c r="AV6" s="35">
        <f t="shared" ref="AV6:BD6" si="6">IF(AV7="",NA(),AV7)</f>
        <v>-130.63999999999999</v>
      </c>
      <c r="AW6" s="35">
        <f t="shared" si="6"/>
        <v>-171.41</v>
      </c>
      <c r="AX6" s="35">
        <f t="shared" si="6"/>
        <v>-206.53</v>
      </c>
      <c r="AY6" s="35">
        <f t="shared" si="6"/>
        <v>-266.77</v>
      </c>
      <c r="AZ6" s="35">
        <f t="shared" si="6"/>
        <v>-2.84</v>
      </c>
      <c r="BA6" s="35">
        <f t="shared" si="6"/>
        <v>-26.7</v>
      </c>
      <c r="BB6" s="35">
        <f t="shared" si="6"/>
        <v>-69.7</v>
      </c>
      <c r="BC6" s="35">
        <f t="shared" si="6"/>
        <v>-14.2</v>
      </c>
      <c r="BD6" s="35">
        <f t="shared" si="6"/>
        <v>48.58</v>
      </c>
      <c r="BE6" s="34" t="str">
        <f>IF(BE7="","",IF(BE7="-","【-】","【"&amp;SUBSTITUTE(TEXT(BE7,"#,##0.00"),"-","△")&amp;"】"))</f>
        <v>【48.58】</v>
      </c>
      <c r="BF6" s="35">
        <f>IF(BF7="",NA(),BF7)</f>
        <v>421.47</v>
      </c>
      <c r="BG6" s="35">
        <f t="shared" ref="BG6:BO6" si="7">IF(BG7="",NA(),BG7)</f>
        <v>474.82</v>
      </c>
      <c r="BH6" s="35">
        <f t="shared" si="7"/>
        <v>415.05</v>
      </c>
      <c r="BI6" s="35">
        <f t="shared" si="7"/>
        <v>473.92</v>
      </c>
      <c r="BJ6" s="35">
        <f t="shared" si="7"/>
        <v>302.45</v>
      </c>
      <c r="BK6" s="35">
        <f t="shared" si="7"/>
        <v>1239.21</v>
      </c>
      <c r="BL6" s="35">
        <f t="shared" si="7"/>
        <v>1196.58</v>
      </c>
      <c r="BM6" s="35">
        <f t="shared" si="7"/>
        <v>776.75</v>
      </c>
      <c r="BN6" s="35">
        <f t="shared" si="7"/>
        <v>438.26</v>
      </c>
      <c r="BO6" s="35">
        <f t="shared" si="7"/>
        <v>506.14</v>
      </c>
      <c r="BP6" s="34" t="str">
        <f>IF(BP7="","",IF(BP7="-","【-】","【"&amp;SUBSTITUTE(TEXT(BP7,"#,##0.00"),"-","△")&amp;"】"))</f>
        <v>【537.63】</v>
      </c>
      <c r="BQ6" s="35">
        <f>IF(BQ7="",NA(),BQ7)</f>
        <v>72.739999999999995</v>
      </c>
      <c r="BR6" s="35">
        <f t="shared" ref="BR6:BZ6" si="8">IF(BR7="",NA(),BR7)</f>
        <v>60.25</v>
      </c>
      <c r="BS6" s="35">
        <f t="shared" si="8"/>
        <v>46.19</v>
      </c>
      <c r="BT6" s="35">
        <f t="shared" si="8"/>
        <v>89.05</v>
      </c>
      <c r="BU6" s="35">
        <f t="shared" si="8"/>
        <v>59.79</v>
      </c>
      <c r="BV6" s="35">
        <f t="shared" si="8"/>
        <v>38.14</v>
      </c>
      <c r="BW6" s="35">
        <f t="shared" si="8"/>
        <v>38.28</v>
      </c>
      <c r="BX6" s="35">
        <f t="shared" si="8"/>
        <v>38.49</v>
      </c>
      <c r="BY6" s="35">
        <f t="shared" si="8"/>
        <v>39.86</v>
      </c>
      <c r="BZ6" s="35">
        <f t="shared" si="8"/>
        <v>35.86</v>
      </c>
      <c r="CA6" s="34" t="str">
        <f>IF(CA7="","",IF(CA7="-","【-】","【"&amp;SUBSTITUTE(TEXT(CA7,"#,##0.00"),"-","△")&amp;"】"))</f>
        <v>【35.31】</v>
      </c>
      <c r="CB6" s="35">
        <f>IF(CB7="",NA(),CB7)</f>
        <v>276.83999999999997</v>
      </c>
      <c r="CC6" s="35">
        <f t="shared" ref="CC6:CK6" si="9">IF(CC7="",NA(),CC7)</f>
        <v>334.22</v>
      </c>
      <c r="CD6" s="35">
        <f t="shared" si="9"/>
        <v>433.41</v>
      </c>
      <c r="CE6" s="35">
        <f t="shared" si="9"/>
        <v>227.48</v>
      </c>
      <c r="CF6" s="35">
        <f t="shared" si="9"/>
        <v>339.58</v>
      </c>
      <c r="CG6" s="35">
        <f t="shared" si="9"/>
        <v>471.79</v>
      </c>
      <c r="CH6" s="35">
        <f t="shared" si="9"/>
        <v>468.36</v>
      </c>
      <c r="CI6" s="35">
        <f t="shared" si="9"/>
        <v>479.21</v>
      </c>
      <c r="CJ6" s="35">
        <f t="shared" si="9"/>
        <v>451.49</v>
      </c>
      <c r="CK6" s="35">
        <f t="shared" si="9"/>
        <v>448.63</v>
      </c>
      <c r="CL6" s="34" t="str">
        <f>IF(CL7="","",IF(CL7="-","【-】","【"&amp;SUBSTITUTE(TEXT(CL7,"#,##0.00"),"-","△")&amp;"】"))</f>
        <v>【453.83】</v>
      </c>
      <c r="CM6" s="35">
        <f>IF(CM7="",NA(),CM7)</f>
        <v>83.33</v>
      </c>
      <c r="CN6" s="35">
        <f t="shared" ref="CN6:CV6" si="10">IF(CN7="",NA(),CN7)</f>
        <v>83.33</v>
      </c>
      <c r="CO6" s="35">
        <f t="shared" si="10"/>
        <v>83.33</v>
      </c>
      <c r="CP6" s="35">
        <f t="shared" si="10"/>
        <v>83.33</v>
      </c>
      <c r="CQ6" s="35">
        <f t="shared" si="10"/>
        <v>83.33</v>
      </c>
      <c r="CR6" s="35">
        <f t="shared" si="10"/>
        <v>56.52</v>
      </c>
      <c r="CS6" s="35">
        <f t="shared" si="10"/>
        <v>53.97</v>
      </c>
      <c r="CT6" s="35">
        <f t="shared" si="10"/>
        <v>40.53</v>
      </c>
      <c r="CU6" s="35">
        <f t="shared" si="10"/>
        <v>40.67</v>
      </c>
      <c r="CV6" s="35">
        <f t="shared" si="10"/>
        <v>48.01</v>
      </c>
      <c r="CW6" s="34" t="str">
        <f>IF(CW7="","",IF(CW7="-","【-】","【"&amp;SUBSTITUTE(TEXT(CW7,"#,##0.00"),"-","△")&amp;"】"))</f>
        <v>【48.17】</v>
      </c>
      <c r="CX6" s="35">
        <f>IF(CX7="",NA(),CX7)</f>
        <v>100</v>
      </c>
      <c r="CY6" s="35">
        <f t="shared" ref="CY6:DG6" si="11">IF(CY7="",NA(),CY7)</f>
        <v>100</v>
      </c>
      <c r="CZ6" s="35">
        <f t="shared" si="11"/>
        <v>100</v>
      </c>
      <c r="DA6" s="35">
        <f t="shared" si="11"/>
        <v>100</v>
      </c>
      <c r="DB6" s="35">
        <f t="shared" si="11"/>
        <v>100</v>
      </c>
      <c r="DC6" s="35">
        <f t="shared" si="11"/>
        <v>91.27</v>
      </c>
      <c r="DD6" s="35">
        <f t="shared" si="11"/>
        <v>92.01</v>
      </c>
      <c r="DE6" s="35">
        <f t="shared" si="11"/>
        <v>90.28</v>
      </c>
      <c r="DF6" s="35">
        <f t="shared" si="11"/>
        <v>89.47</v>
      </c>
      <c r="DG6" s="35">
        <f t="shared" si="11"/>
        <v>91.18</v>
      </c>
      <c r="DH6" s="34" t="str">
        <f>IF(DH7="","",IF(DH7="-","【-】","【"&amp;SUBSTITUTE(TEXT(DH7,"#,##0.00"),"-","△")&amp;"】"))</f>
        <v>【90.38】</v>
      </c>
      <c r="DI6" s="35">
        <f>IF(DI7="",NA(),DI7)</f>
        <v>27.89</v>
      </c>
      <c r="DJ6" s="35">
        <f t="shared" ref="DJ6:DR6" si="12">IF(DJ7="",NA(),DJ7)</f>
        <v>31.14</v>
      </c>
      <c r="DK6" s="35">
        <f t="shared" si="12"/>
        <v>34.35</v>
      </c>
      <c r="DL6" s="35">
        <f t="shared" si="12"/>
        <v>37.53</v>
      </c>
      <c r="DM6" s="35">
        <f t="shared" si="12"/>
        <v>40.44</v>
      </c>
      <c r="DN6" s="35">
        <f t="shared" si="12"/>
        <v>26.06</v>
      </c>
      <c r="DO6" s="35">
        <f t="shared" si="12"/>
        <v>29.54</v>
      </c>
      <c r="DP6" s="35">
        <f t="shared" si="12"/>
        <v>32.85</v>
      </c>
      <c r="DQ6" s="35">
        <f t="shared" si="12"/>
        <v>40.049999999999997</v>
      </c>
      <c r="DR6" s="35">
        <f t="shared" si="12"/>
        <v>37.74</v>
      </c>
      <c r="DS6" s="34" t="str">
        <f>IF(DS7="","",IF(DS7="-","【-】","【"&amp;SUBSTITUTE(TEXT(DS7,"#,##0.00"),"-","△")&amp;"】"))</f>
        <v>【37.74】</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8" s="36" customFormat="1" x14ac:dyDescent="0.15">
      <c r="A7" s="28"/>
      <c r="B7" s="37">
        <v>2018</v>
      </c>
      <c r="C7" s="37">
        <v>162108</v>
      </c>
      <c r="D7" s="37">
        <v>46</v>
      </c>
      <c r="E7" s="37">
        <v>17</v>
      </c>
      <c r="F7" s="37">
        <v>7</v>
      </c>
      <c r="G7" s="37">
        <v>0</v>
      </c>
      <c r="H7" s="37" t="s">
        <v>96</v>
      </c>
      <c r="I7" s="37" t="s">
        <v>97</v>
      </c>
      <c r="J7" s="37" t="s">
        <v>98</v>
      </c>
      <c r="K7" s="37" t="s">
        <v>99</v>
      </c>
      <c r="L7" s="37" t="s">
        <v>100</v>
      </c>
      <c r="M7" s="37" t="s">
        <v>101</v>
      </c>
      <c r="N7" s="38" t="s">
        <v>102</v>
      </c>
      <c r="O7" s="38">
        <v>79.989999999999995</v>
      </c>
      <c r="P7" s="38">
        <v>0.18</v>
      </c>
      <c r="Q7" s="38">
        <v>71</v>
      </c>
      <c r="R7" s="38">
        <v>3888</v>
      </c>
      <c r="S7" s="38">
        <v>51056</v>
      </c>
      <c r="T7" s="38">
        <v>668.64</v>
      </c>
      <c r="U7" s="38">
        <v>76.36</v>
      </c>
      <c r="V7" s="38">
        <v>89</v>
      </c>
      <c r="W7" s="38">
        <v>0.04</v>
      </c>
      <c r="X7" s="38">
        <v>2225</v>
      </c>
      <c r="Y7" s="38">
        <v>87.96</v>
      </c>
      <c r="Z7" s="38">
        <v>80.099999999999994</v>
      </c>
      <c r="AA7" s="38">
        <v>80.95</v>
      </c>
      <c r="AB7" s="38">
        <v>78.55</v>
      </c>
      <c r="AC7" s="38">
        <v>71.430000000000007</v>
      </c>
      <c r="AD7" s="38">
        <v>92.2</v>
      </c>
      <c r="AE7" s="38">
        <v>88.55</v>
      </c>
      <c r="AF7" s="38">
        <v>84.51</v>
      </c>
      <c r="AG7" s="38">
        <v>92.53</v>
      </c>
      <c r="AH7" s="38">
        <v>92.29</v>
      </c>
      <c r="AI7" s="38">
        <v>92.29</v>
      </c>
      <c r="AJ7" s="38">
        <v>280.35000000000002</v>
      </c>
      <c r="AK7" s="38">
        <v>387.5</v>
      </c>
      <c r="AL7" s="38">
        <v>433.13</v>
      </c>
      <c r="AM7" s="38">
        <v>561.16999999999996</v>
      </c>
      <c r="AN7" s="38">
        <v>792.74</v>
      </c>
      <c r="AO7" s="38">
        <v>247.01</v>
      </c>
      <c r="AP7" s="38">
        <v>336.57</v>
      </c>
      <c r="AQ7" s="38">
        <v>378.75</v>
      </c>
      <c r="AR7" s="38">
        <v>437.99</v>
      </c>
      <c r="AS7" s="38">
        <v>464.55</v>
      </c>
      <c r="AT7" s="38">
        <v>464.55</v>
      </c>
      <c r="AU7" s="38">
        <v>-87.17</v>
      </c>
      <c r="AV7" s="38">
        <v>-130.63999999999999</v>
      </c>
      <c r="AW7" s="38">
        <v>-171.41</v>
      </c>
      <c r="AX7" s="38">
        <v>-206.53</v>
      </c>
      <c r="AY7" s="38">
        <v>-266.77</v>
      </c>
      <c r="AZ7" s="38">
        <v>-2.84</v>
      </c>
      <c r="BA7" s="38">
        <v>-26.7</v>
      </c>
      <c r="BB7" s="38">
        <v>-69.7</v>
      </c>
      <c r="BC7" s="38">
        <v>-14.2</v>
      </c>
      <c r="BD7" s="38">
        <v>48.58</v>
      </c>
      <c r="BE7" s="38">
        <v>48.58</v>
      </c>
      <c r="BF7" s="38">
        <v>421.47</v>
      </c>
      <c r="BG7" s="38">
        <v>474.82</v>
      </c>
      <c r="BH7" s="38">
        <v>415.05</v>
      </c>
      <c r="BI7" s="38">
        <v>473.92</v>
      </c>
      <c r="BJ7" s="38">
        <v>302.45</v>
      </c>
      <c r="BK7" s="38">
        <v>1239.21</v>
      </c>
      <c r="BL7" s="38">
        <v>1196.58</v>
      </c>
      <c r="BM7" s="38">
        <v>776.75</v>
      </c>
      <c r="BN7" s="38">
        <v>438.26</v>
      </c>
      <c r="BO7" s="38">
        <v>506.14</v>
      </c>
      <c r="BP7" s="38">
        <v>537.63</v>
      </c>
      <c r="BQ7" s="38">
        <v>72.739999999999995</v>
      </c>
      <c r="BR7" s="38">
        <v>60.25</v>
      </c>
      <c r="BS7" s="38">
        <v>46.19</v>
      </c>
      <c r="BT7" s="38">
        <v>89.05</v>
      </c>
      <c r="BU7" s="38">
        <v>59.79</v>
      </c>
      <c r="BV7" s="38">
        <v>38.14</v>
      </c>
      <c r="BW7" s="38">
        <v>38.28</v>
      </c>
      <c r="BX7" s="38">
        <v>38.49</v>
      </c>
      <c r="BY7" s="38">
        <v>39.86</v>
      </c>
      <c r="BZ7" s="38">
        <v>35.86</v>
      </c>
      <c r="CA7" s="38">
        <v>35.31</v>
      </c>
      <c r="CB7" s="38">
        <v>276.83999999999997</v>
      </c>
      <c r="CC7" s="38">
        <v>334.22</v>
      </c>
      <c r="CD7" s="38">
        <v>433.41</v>
      </c>
      <c r="CE7" s="38">
        <v>227.48</v>
      </c>
      <c r="CF7" s="38">
        <v>339.58</v>
      </c>
      <c r="CG7" s="38">
        <v>471.79</v>
      </c>
      <c r="CH7" s="38">
        <v>468.36</v>
      </c>
      <c r="CI7" s="38">
        <v>479.21</v>
      </c>
      <c r="CJ7" s="38">
        <v>451.49</v>
      </c>
      <c r="CK7" s="38">
        <v>448.63</v>
      </c>
      <c r="CL7" s="38">
        <v>453.83</v>
      </c>
      <c r="CM7" s="38">
        <v>83.33</v>
      </c>
      <c r="CN7" s="38">
        <v>83.33</v>
      </c>
      <c r="CO7" s="38">
        <v>83.33</v>
      </c>
      <c r="CP7" s="38">
        <v>83.33</v>
      </c>
      <c r="CQ7" s="38">
        <v>83.33</v>
      </c>
      <c r="CR7" s="38">
        <v>56.52</v>
      </c>
      <c r="CS7" s="38">
        <v>53.97</v>
      </c>
      <c r="CT7" s="38">
        <v>40.53</v>
      </c>
      <c r="CU7" s="38">
        <v>40.67</v>
      </c>
      <c r="CV7" s="38">
        <v>48.01</v>
      </c>
      <c r="CW7" s="38">
        <v>48.17</v>
      </c>
      <c r="CX7" s="38">
        <v>100</v>
      </c>
      <c r="CY7" s="38">
        <v>100</v>
      </c>
      <c r="CZ7" s="38">
        <v>100</v>
      </c>
      <c r="DA7" s="38">
        <v>100</v>
      </c>
      <c r="DB7" s="38">
        <v>100</v>
      </c>
      <c r="DC7" s="38">
        <v>91.27</v>
      </c>
      <c r="DD7" s="38">
        <v>92.01</v>
      </c>
      <c r="DE7" s="38">
        <v>90.28</v>
      </c>
      <c r="DF7" s="38">
        <v>89.47</v>
      </c>
      <c r="DG7" s="38">
        <v>91.18</v>
      </c>
      <c r="DH7" s="38">
        <v>90.38</v>
      </c>
      <c r="DI7" s="38">
        <v>27.89</v>
      </c>
      <c r="DJ7" s="38">
        <v>31.14</v>
      </c>
      <c r="DK7" s="38">
        <v>34.35</v>
      </c>
      <c r="DL7" s="38">
        <v>37.53</v>
      </c>
      <c r="DM7" s="38">
        <v>40.44</v>
      </c>
      <c r="DN7" s="38">
        <v>26.06</v>
      </c>
      <c r="DO7" s="38">
        <v>29.54</v>
      </c>
      <c r="DP7" s="38">
        <v>32.85</v>
      </c>
      <c r="DQ7" s="38">
        <v>40.049999999999997</v>
      </c>
      <c r="DR7" s="38">
        <v>37.74</v>
      </c>
      <c r="DS7" s="38">
        <v>37.74</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2019-12-05T04:56:25Z</dcterms:created>
  <dcterms:modified xsi:type="dcterms:W3CDTF">2020-01-27T23:36:14Z</dcterms:modified>
  <cp:category/>
</cp:coreProperties>
</file>