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C過去の課フォルダ（H17-H28）\05100011上下水道業務課\下水道業務係\010下水道業務係\経営比較分析表\平成30年度決算分\"/>
    </mc:Choice>
  </mc:AlternateContent>
  <workbookProtection workbookAlgorithmName="SHA-512" workbookHashValue="o74iyfvqlyyFHSsrzDwCa14JPpiMPpqy2hoFx6DuI2wgwKPsxfdp/GGWRiQGyyAo0IiX9DGdNDCLwuXrt0TXVA==" workbookSaltValue="7vCJst4bQYcOei5z5uEojw==" workbookSpinCount="100000" lockStructure="1"/>
  <bookViews>
    <workbookView xWindow="0" yWindow="0" windowWidth="19200" windowHeight="113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<sst xmlns="http://schemas.openxmlformats.org/spreadsheetml/2006/main" count="223" uniqueCount="111">
  <si>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</si>
  <si>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</si>
  <si>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</si>
  <si>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</si>
  <si>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</si>
  <si>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</si>
  <si>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</si>
  <si>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</si>
  <si>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</si>
  <si>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</si>
  <si>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</si>
  <si>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</si>
  <si>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</si>
  <si>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</si>
  <si>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</si>
  <si>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</si>
  <si>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</si>
  <si>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</si>
  <si>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</si>
  <si>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</si>
  <si>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</si>
  <si>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</si>
  <si>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</si>
  <si>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</si>
  <si>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</si>
  <si>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</si>
  <si>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</si>
  <si>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</si>
  <si>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</si>
  <si>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</si>
  <si>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</si>
  <si>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</si>
  <si>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</si>
  <si>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</si>
  <si>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</si>
  <si>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</si>
  <si>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</si>
  <si>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</si>
  <si>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</si>
  <si>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</si>
  <si>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</si>
  <si>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</si>
  <si>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</si>
  <si>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</si>
  <si>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</si>
  <si>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</si>
  <si>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</si>
  <si>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</si>
  <si>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</si>
  <si>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</si>
  <si>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</si>
  <si>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</si>
  <si>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</si>
  <si>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</si>
  <si>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</si>
  <si>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</si>
  <si>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</si>
  <si>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</si>
  <si>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</si>
  <si>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</si>
  <si>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</si>
  <si>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</si>
  <si>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</si>
  <si>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</si>
  <si>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</si>
  <si>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</si>
  <si>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</si>
  <si>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</si>
  <si>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</si>
  <si>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</si>
  <si>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</si>
  <si>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</si>
  <si>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</si>
  <si>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</si>
  <si>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</si>
  <si>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</si>
  <si>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</si>
  <si>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</si>
  <si>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</si>
  <si>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</si>
  <si>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</si>
  <si>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</si>
  <si>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</si>
  <si>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</si>
  <si>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</si>
  <si>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</si>
  <si>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</si>
  <si>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</si>
  <si>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</si>
  <si>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</si>
  <si>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</si>
  <si>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</si>
  <si>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</si>
  <si>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</si>
  <si>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</si>
  <si>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</si>
  <si>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</si>
  <si>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</si>
  <si>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</si>
  <si>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</si>
  <si>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</si>
  <si>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</si>
  <si>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</si>
  <si>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</si>
  <si>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</si>
  <si>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</si>
  <si>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</si>
  <si>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</si>
  <si>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・有形固定資産減価償却率は前年度よりも増加しており、老朽化が進行している。今後耐用年数を迎える資産が多く、計画的に更新投資を行う必要がある。
・管渠老朽化率は、ほぼ横ばいで推移しているが、今後は事業開始前に構築した管渠の多くが耐用年数を迎えることから、計画的に更新投資を行う必要がある。
・管渠改善率は、ほぼ横ばいで推移しているが、今後は事業開始前に構築した管渠の多くが耐用年数を迎えることから、更新の規模を増加する必要がある。</t>
    <rPh sb="1" eb="3">
      <t>ユウケイ</t>
    </rPh>
    <rPh sb="3" eb="5">
      <t>コテイ</t>
    </rPh>
    <rPh sb="5" eb="7">
      <t>シサン</t>
    </rPh>
    <rPh sb="7" eb="9">
      <t>ゲンカ</t>
    </rPh>
    <rPh sb="9" eb="11">
      <t>ショウキャク</t>
    </rPh>
    <rPh sb="11" eb="12">
      <t>リツ</t>
    </rPh>
    <rPh sb="13" eb="16">
      <t>ゼンネンド</t>
    </rPh>
    <rPh sb="19" eb="21">
      <t>ゾウカ</t>
    </rPh>
    <rPh sb="26" eb="29">
      <t>ロウキュウカ</t>
    </rPh>
    <rPh sb="30" eb="32">
      <t>シンコウ</t>
    </rPh>
    <rPh sb="37" eb="39">
      <t>コンゴ</t>
    </rPh>
    <rPh sb="39" eb="41">
      <t>タイヨウ</t>
    </rPh>
    <rPh sb="41" eb="43">
      <t>ネンスウ</t>
    </rPh>
    <rPh sb="44" eb="45">
      <t>ムカ</t>
    </rPh>
    <rPh sb="47" eb="49">
      <t>シサン</t>
    </rPh>
    <rPh sb="50" eb="51">
      <t>オオ</t>
    </rPh>
    <rPh sb="53" eb="56">
      <t>ケイカクテキ</t>
    </rPh>
    <rPh sb="57" eb="59">
      <t>コウシン</t>
    </rPh>
    <rPh sb="59" eb="61">
      <t>トウシ</t>
    </rPh>
    <rPh sb="62" eb="63">
      <t>オコナ</t>
    </rPh>
    <rPh sb="64" eb="66">
      <t>ヒツヨウ</t>
    </rPh>
    <rPh sb="72" eb="74">
      <t>カンキョ</t>
    </rPh>
    <rPh sb="74" eb="77">
      <t>ロウキュウカ</t>
    </rPh>
    <rPh sb="77" eb="78">
      <t>リツ</t>
    </rPh>
    <rPh sb="82" eb="83">
      <t>ヨコ</t>
    </rPh>
    <rPh sb="86" eb="88">
      <t>スイイ</t>
    </rPh>
    <rPh sb="94" eb="96">
      <t>コンゴ</t>
    </rPh>
    <rPh sb="97" eb="99">
      <t>ジギョウ</t>
    </rPh>
    <rPh sb="99" eb="101">
      <t>カイシ</t>
    </rPh>
    <rPh sb="101" eb="102">
      <t>マエ</t>
    </rPh>
    <rPh sb="103" eb="105">
      <t>コウチク</t>
    </rPh>
    <rPh sb="107" eb="109">
      <t>カンキョ</t>
    </rPh>
    <rPh sb="110" eb="111">
      <t>オオ</t>
    </rPh>
    <rPh sb="113" eb="115">
      <t>タイヨウ</t>
    </rPh>
    <rPh sb="115" eb="117">
      <t>ネンスウ</t>
    </rPh>
    <rPh sb="118" eb="119">
      <t>ムカ</t>
    </rPh>
    <rPh sb="126" eb="129">
      <t>ケイカクテキ</t>
    </rPh>
    <rPh sb="130" eb="132">
      <t>コウシン</t>
    </rPh>
    <rPh sb="132" eb="134">
      <t>トウシ</t>
    </rPh>
    <rPh sb="135" eb="136">
      <t>オコナ</t>
    </rPh>
    <rPh sb="137" eb="139">
      <t>ヒツヨウ</t>
    </rPh>
    <rPh sb="145" eb="147">
      <t>カンキョ</t>
    </rPh>
    <rPh sb="147" eb="149">
      <t>カイゼン</t>
    </rPh>
    <rPh sb="149" eb="150">
      <t>リツ</t>
    </rPh>
    <rPh sb="154" eb="155">
      <t>ヨコ</t>
    </rPh>
    <rPh sb="158" eb="160">
      <t>スイイ</t>
    </rPh>
    <rPh sb="166" eb="168">
      <t>コンゴ</t>
    </rPh>
    <rPh sb="169" eb="171">
      <t>ジギョウ</t>
    </rPh>
    <rPh sb="171" eb="174">
      <t>カイシマエ</t>
    </rPh>
    <rPh sb="175" eb="177">
      <t>コウチク</t>
    </rPh>
    <rPh sb="179" eb="181">
      <t>カンキョ</t>
    </rPh>
    <rPh sb="182" eb="183">
      <t>オオ</t>
    </rPh>
    <rPh sb="185" eb="187">
      <t>タイヨウ</t>
    </rPh>
    <rPh sb="187" eb="189">
      <t>ネンスウ</t>
    </rPh>
    <rPh sb="190" eb="191">
      <t>ムカ</t>
    </rPh>
    <rPh sb="198" eb="200">
      <t>コウシン</t>
    </rPh>
    <rPh sb="201" eb="203">
      <t>キボ</t>
    </rPh>
    <rPh sb="204" eb="206">
      <t>ゾウカ</t>
    </rPh>
    <rPh sb="208" eb="210">
      <t>ヒツヨウ</t>
    </rPh>
    <phoneticPr fontId="16"/>
  </si>
  <si>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rPh sb="153" eb="155">
      <t>ケイエイ</t>
    </rPh>
    <rPh sb="155" eb="157">
      <t>センリャク</t>
    </rPh>
    <rPh sb="158" eb="160">
      <t>サクテイ</t>
    </rPh>
    <rPh sb="160" eb="162">
      <t>ジョウキョウ</t>
    </rPh>
    <rPh sb="163" eb="165">
      <t>サクテイ</t>
    </rPh>
    <rPh sb="165" eb="166">
      <t>ス</t>
    </rPh>
    <phoneticPr fontId="16"/>
  </si>
  <si>
    <t xml:space="preserve">・経常収支比率は、維持管理費の増加により前年度よりも悪化している。今後も、老朽した管の更新投資の増加により、減価償却費の大幅な増額が見込まれており悪化することが考えられる。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増加している。企業債の残高は減少しているため、下水道使用料の減少が原因である。今後も企業債は減少する傾向にあるが、耐用年数を超えた管を更新するための企業債が増えることが想定さ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・汚水処理原価は前年度より増加している。これは有収水量が減少していることが原因である。今後も節水等の影響により有収水量が減少することが想定されるため、経費の節減に努める必要がある。
・施設利用率は前年度よりも低下しており、節水等による有収水量の減少が考えられる。今後は、単独処理から流域下水道への接続が予定されている。
・水洗化率は前年度よりも向上している。今後も接続促進に努める必要がある。              
</t>
    <rPh sb="9" eb="11">
      <t>イジ</t>
    </rPh>
    <rPh sb="11" eb="14">
      <t>カンリヒ</t>
    </rPh>
    <rPh sb="15" eb="17">
      <t>ゾウカ</t>
    </rPh>
    <rPh sb="26" eb="28">
      <t>アッカ</t>
    </rPh>
    <rPh sb="37" eb="39">
      <t>ロウキュウ</t>
    </rPh>
    <rPh sb="41" eb="42">
      <t>カン</t>
    </rPh>
    <rPh sb="43" eb="45">
      <t>コウシン</t>
    </rPh>
    <rPh sb="45" eb="47">
      <t>トウシ</t>
    </rPh>
    <rPh sb="48" eb="50">
      <t>ゾウカ</t>
    </rPh>
    <rPh sb="213" eb="215">
      <t>ゾウカ</t>
    </rPh>
    <rPh sb="220" eb="222">
      <t>キギョウ</t>
    </rPh>
    <rPh sb="222" eb="223">
      <t>サイ</t>
    </rPh>
    <rPh sb="224" eb="226">
      <t>ザンダカ</t>
    </rPh>
    <rPh sb="227" eb="229">
      <t>ゲンショウ</t>
    </rPh>
    <rPh sb="236" eb="239">
      <t>ゲスイドウ</t>
    </rPh>
    <rPh sb="239" eb="242">
      <t>シヨウリョウ</t>
    </rPh>
    <rPh sb="243" eb="245">
      <t>ゲンショウ</t>
    </rPh>
    <rPh sb="246" eb="248">
      <t>ゲンイン</t>
    </rPh>
    <rPh sb="252" eb="254">
      <t>コンゴ</t>
    </rPh>
    <rPh sb="255" eb="257">
      <t>キギョウ</t>
    </rPh>
    <rPh sb="257" eb="258">
      <t>サイ</t>
    </rPh>
    <rPh sb="259" eb="261">
      <t>ゲンショウ</t>
    </rPh>
    <rPh sb="263" eb="265">
      <t>ケイコウ</t>
    </rPh>
    <rPh sb="270" eb="272">
      <t>タイヨウ</t>
    </rPh>
    <rPh sb="272" eb="274">
      <t>ネンスウ</t>
    </rPh>
    <rPh sb="275" eb="276">
      <t>コ</t>
    </rPh>
    <rPh sb="278" eb="279">
      <t>カン</t>
    </rPh>
    <rPh sb="280" eb="282">
      <t>コウシン</t>
    </rPh>
    <rPh sb="287" eb="289">
      <t>キギョウ</t>
    </rPh>
    <rPh sb="289" eb="290">
      <t>サイ</t>
    </rPh>
    <rPh sb="291" eb="292">
      <t>フ</t>
    </rPh>
    <rPh sb="297" eb="299">
      <t>ソウテイ</t>
    </rPh>
    <rPh sb="330" eb="332">
      <t>コウヒ</t>
    </rPh>
    <rPh sb="332" eb="334">
      <t>フタン</t>
    </rPh>
    <rPh sb="335" eb="338">
      <t>テキセイカ</t>
    </rPh>
    <rPh sb="341" eb="344">
      <t>ゲスイドウ</t>
    </rPh>
    <rPh sb="344" eb="346">
      <t>ジギョウ</t>
    </rPh>
    <rPh sb="346" eb="348">
      <t>カイケイ</t>
    </rPh>
    <rPh sb="349" eb="351">
      <t>フタン</t>
    </rPh>
    <rPh sb="353" eb="355">
      <t>ケイヒ</t>
    </rPh>
    <rPh sb="356" eb="358">
      <t>ゲンショウ</t>
    </rPh>
    <rPh sb="359" eb="361">
      <t>リユウ</t>
    </rPh>
    <rPh sb="365" eb="367">
      <t>イゼン</t>
    </rPh>
    <rPh sb="407" eb="409">
      <t>ゲンカ</t>
    </rPh>
    <rPh sb="415" eb="417">
      <t>ゾウカ</t>
    </rPh>
    <rPh sb="425" eb="427">
      <t>ユウシュウ</t>
    </rPh>
    <rPh sb="427" eb="429">
      <t>スイリョウ</t>
    </rPh>
    <rPh sb="430" eb="432">
      <t>ゲンショウ</t>
    </rPh>
    <rPh sb="439" eb="441">
      <t>ゲンイン</t>
    </rPh>
    <rPh sb="445" eb="447">
      <t>コンゴ</t>
    </rPh>
    <rPh sb="462" eb="464">
      <t>ゲンショウ</t>
    </rPh>
    <rPh sb="469" eb="47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</si>
</sst>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0.43</c:v>
                </c:pt>
                <c:pt idx="1">
                  <c:v>0.38</c:v>
                </c:pt>
                <c:pt idx="2">
                  <c:v>0.51</c:v>
                </c:pt>
                <c:pt idx="3">
                  <c:v>0.38</c:v>
                </c:pt>
                <c:pt idx="4">
                  <c:v>0.41</c:v>
                </c:pt>
              </c:numCache>
            </c:numRef>
          </c:val>
          <c:extLst>
            <c:ext xmlns:c16="http://schemas.microsoft.com/office/drawing/2014/chart" uri="{C3380CC4-5D6E-409C-BE32-E72D297353CC}">
              <c16:uniqueId val="{00000000-2A71-49CD-B0D0-FAFE55B002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2A71-49CD-B0D0-FAFE55B002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103.95</c:v>
                </c:pt>
                <c:pt idx="1">
                  <c:v>102.82</c:v>
                </c:pt>
                <c:pt idx="2">
                  <c:v>104.21</c:v>
                </c:pt>
                <c:pt idx="3">
                  <c:v>103.83</c:v>
                </c:pt>
                <c:pt idx="4">
                  <c:v>103.59</c:v>
                </c:pt>
              </c:numCache>
            </c:numRef>
          </c:val>
          <c:extLst>
            <c:ext xmlns:c16="http://schemas.microsoft.com/office/drawing/2014/chart" uri="{C3380CC4-5D6E-409C-BE32-E72D297353CC}">
              <c16:uniqueId val="{00000000-CB7C-46B7-BC03-FE9591501F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CB7C-46B7-BC03-FE9591501F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8.59</c:v>
                </c:pt>
                <c:pt idx="1">
                  <c:v>11.38</c:v>
                </c:pt>
                <c:pt idx="2">
                  <c:v>14.11</c:v>
                </c:pt>
                <c:pt idx="3">
                  <c:v>15.69</c:v>
                </c:pt>
                <c:pt idx="4">
                  <c:v>17.559999999999999</c:v>
                </c:pt>
              </c:numCache>
            </c:numRef>
          </c:val>
          <c:extLst>
            <c:ext xmlns:c16="http://schemas.microsoft.com/office/drawing/2014/chart" uri="{C3380CC4-5D6E-409C-BE32-E72D297353CC}">
              <c16:uniqueId val="{00000000-3EC6-4161-B56B-5B98B35937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3EC6-4161-B56B-5B98B35937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0.03</c:v>
                </c:pt>
                <c:pt idx="1">
                  <c:v>0.04</c:v>
                </c:pt>
                <c:pt idx="2">
                  <c:v>0.04</c:v>
                </c:pt>
                <c:pt idx="3">
                  <c:v>0.04</c:v>
                </c:pt>
                <c:pt idx="4">
                  <c:v>0.04</c:v>
                </c:pt>
              </c:numCache>
            </c:numRef>
          </c:val>
          <c:extLst>
            <c:ext xmlns:c16="http://schemas.microsoft.com/office/drawing/2014/chart" uri="{C3380CC4-5D6E-409C-BE32-E72D297353CC}">
              <c16:uniqueId val="{00000000-1DE9-4080-9319-10D6FBDDA1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1DE9-4080-9319-10D6FBDDA1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B2-4146-986E-3FA6FBC3FB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30B2-4146-986E-3FA6FBC3FB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57.84</c:v>
                </c:pt>
                <c:pt idx="1">
                  <c:v>57.14</c:v>
                </c:pt>
                <c:pt idx="2">
                  <c:v>51.05</c:v>
                </c:pt>
                <c:pt idx="3">
                  <c:v>69.930000000000007</c:v>
                </c:pt>
                <c:pt idx="4">
                  <c:v>55.25</c:v>
                </c:pt>
              </c:numCache>
            </c:numRef>
          </c:val>
          <c:extLst>
            <c:ext xmlns:c16="http://schemas.microsoft.com/office/drawing/2014/chart" uri="{C3380CC4-5D6E-409C-BE32-E72D297353CC}">
              <c16:uniqueId val="{00000000-5E2E-48C7-9EBA-1C18FE495C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5E2E-48C7-9EBA-1C18FE495C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806.11</c:v>
                </c:pt>
                <c:pt idx="1">
                  <c:v>748.25</c:v>
                </c:pt>
                <c:pt idx="2">
                  <c:v>702.75</c:v>
                </c:pt>
                <c:pt idx="3">
                  <c:v>665.45</c:v>
                </c:pt>
                <c:pt idx="4">
                  <c:v>703.68</c:v>
                </c:pt>
              </c:numCache>
            </c:numRef>
          </c:val>
          <c:extLst>
            <c:ext xmlns:c16="http://schemas.microsoft.com/office/drawing/2014/chart" uri="{C3380CC4-5D6E-409C-BE32-E72D297353CC}">
              <c16:uniqueId val="{00000000-2D65-4D5E-A56A-8BB1B3074D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2D65-4D5E-A56A-8BB1B3074D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86.52</c:v>
                </c:pt>
                <c:pt idx="1">
                  <c:v>87.99</c:v>
                </c:pt>
                <c:pt idx="2">
                  <c:v>96.33</c:v>
                </c:pt>
                <c:pt idx="3">
                  <c:v>100</c:v>
                </c:pt>
                <c:pt idx="4">
                  <c:v>100</c:v>
                </c:pt>
              </c:numCache>
            </c:numRef>
          </c:val>
          <c:extLst>
            <c:ext xmlns:c16="http://schemas.microsoft.com/office/drawing/2014/chart" uri="{C3380CC4-5D6E-409C-BE32-E72D297353CC}">
              <c16:uniqueId val="{00000000-FF1C-46F8-AD48-969D248AC0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FF1C-46F8-AD48-969D248AC0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178.48</c:v>
                </c:pt>
                <c:pt idx="1">
                  <c:v>175.86</c:v>
                </c:pt>
                <c:pt idx="2">
                  <c:v>160.94</c:v>
                </c:pt>
                <c:pt idx="3">
                  <c:v>155.16999999999999</c:v>
                </c:pt>
                <c:pt idx="4">
                  <c:v>155.44999999999999</c:v>
                </c:pt>
              </c:numCache>
            </c:numRef>
          </c:val>
          <c:extLst>
            <c:ext xmlns:c16="http://schemas.microsoft.com/office/drawing/2014/chart" uri="{C3380CC4-5D6E-409C-BE32-E72D297353CC}">
              <c16:uniqueId val="{00000000-A0AC-46F6-9716-BA11355905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A0AC-46F6-9716-BA11355905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60.75</c:v>
                </c:pt>
                <c:pt idx="1">
                  <c:v>55.33</c:v>
                </c:pt>
                <c:pt idx="2">
                  <c:v>53.94</c:v>
                </c:pt>
                <c:pt idx="3">
                  <c:v>57.98</c:v>
                </c:pt>
                <c:pt idx="4">
                  <c:v>52.3</c:v>
                </c:pt>
              </c:numCache>
            </c:numRef>
          </c:val>
          <c:extLst>
            <c:ext xmlns:c16="http://schemas.microsoft.com/office/drawing/2014/chart" uri="{C3380CC4-5D6E-409C-BE32-E72D297353CC}">
              <c16:uniqueId val="{00000000-F1F1-4109-B863-2CEB28BE65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F1F1-4109-B863-2CEB28BE65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92.78</c:v>
                </c:pt>
                <c:pt idx="1">
                  <c:v>93.32</c:v>
                </c:pt>
                <c:pt idx="2">
                  <c:v>93.62</c:v>
                </c:pt>
                <c:pt idx="3">
                  <c:v>93.9</c:v>
                </c:pt>
                <c:pt idx="4">
                  <c:v>94.21</c:v>
                </c:pt>
              </c:numCache>
            </c:numRef>
          </c:val>
          <c:extLst>
            <c:ext xmlns:c16="http://schemas.microsoft.com/office/drawing/2014/chart" uri="{C3380CC4-5D6E-409C-BE32-E72D297353CC}">
              <c16:uniqueId val="{00000000-1B7B-4DE6-A8BB-4A1EA5A976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1B7B-4DE6-A8BB-4A1EA5A976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6" zoomScale="75" zoomScaleNormal="75"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射水市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93084</v>
      </c>
      <c r="AM8" s="50"/>
      <c r="AN8" s="50"/>
      <c r="AO8" s="50"/>
      <c r="AP8" s="50"/>
      <c r="AQ8" s="50"/>
      <c r="AR8" s="50"/>
      <c r="AS8" s="50"/>
      <c r="AT8" s="45">
        <f>データ!T6</f>
        <v>109.43</v>
      </c>
      <c r="AU8" s="45"/>
      <c r="AV8" s="45"/>
      <c r="AW8" s="45"/>
      <c r="AX8" s="45"/>
      <c r="AY8" s="45"/>
      <c r="AZ8" s="45"/>
      <c r="BA8" s="45"/>
      <c r="BB8" s="45">
        <f>データ!U6</f>
        <v>850.63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49.8</v>
      </c>
      <c r="J10" s="45"/>
      <c r="K10" s="45"/>
      <c r="L10" s="45"/>
      <c r="M10" s="45"/>
      <c r="N10" s="45"/>
      <c r="O10" s="45"/>
      <c r="P10" s="45">
        <f>データ!P6</f>
        <v>69.680000000000007</v>
      </c>
      <c r="Q10" s="45"/>
      <c r="R10" s="45"/>
      <c r="S10" s="45"/>
      <c r="T10" s="45"/>
      <c r="U10" s="45"/>
      <c r="V10" s="45"/>
      <c r="W10" s="45">
        <f>データ!Q6</f>
        <v>71.91</v>
      </c>
      <c r="X10" s="45"/>
      <c r="Y10" s="45"/>
      <c r="Z10" s="45"/>
      <c r="AA10" s="45"/>
      <c r="AB10" s="45"/>
      <c r="AC10" s="45"/>
      <c r="AD10" s="50">
        <f>データ!R6</f>
        <v>3132</v>
      </c>
      <c r="AE10" s="50"/>
      <c r="AF10" s="50"/>
      <c r="AG10" s="50"/>
      <c r="AH10" s="50"/>
      <c r="AI10" s="50"/>
      <c r="AJ10" s="50"/>
      <c r="AK10" s="2"/>
      <c r="AL10" s="50">
        <f>データ!V6</f>
        <v>64711</v>
      </c>
      <c r="AM10" s="50"/>
      <c r="AN10" s="50"/>
      <c r="AO10" s="50"/>
      <c r="AP10" s="50"/>
      <c r="AQ10" s="50"/>
      <c r="AR10" s="50"/>
      <c r="AS10" s="50"/>
      <c r="AT10" s="45">
        <f>データ!W6</f>
        <v>17.100000000000001</v>
      </c>
      <c r="AU10" s="45"/>
      <c r="AV10" s="45"/>
      <c r="AW10" s="45"/>
      <c r="AX10" s="45"/>
      <c r="AY10" s="45"/>
      <c r="AZ10" s="45"/>
      <c r="BA10" s="45"/>
      <c r="BB10" s="45">
        <f>データ!X6</f>
        <v>3784.27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AV5hNc1J4QNNyQsPAYIFcX6tRJ3+/WIHrlZuY0cjXOLZxLINvfs4/rBfi5a7rp5p8KfczIwpvs/XWkiIpkdEw==" saltValue="Zxn6FdljmUhrUXcU5Pba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162116</v>
      </c>
      <c r="D6" s="33">
        <f t="shared" si="3"/>
        <v>46</v>
      </c>
      <c r="E6" s="33">
        <f t="shared" si="3"/>
        <v>17</v>
      </c>
      <c r="F6" s="33">
        <f t="shared" si="3"/>
        <v>1</v>
      </c>
      <c r="G6" s="33">
        <f t="shared" si="3"/>
        <v>0</v>
      </c>
      <c r="H6" s="33" t="str">
        <f t="shared" si="3"/>
        <v>富山県　射水市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49.8</v>
      </c>
      <c r="P6" s="34">
        <f t="shared" si="3"/>
        <v>69.680000000000007</v>
      </c>
      <c r="Q6" s="34">
        <f t="shared" si="3"/>
        <v>71.91</v>
      </c>
      <c r="R6" s="34">
        <f t="shared" si="3"/>
        <v>3132</v>
      </c>
      <c r="S6" s="34">
        <f t="shared" si="3"/>
        <v>93084</v>
      </c>
      <c r="T6" s="34">
        <f t="shared" si="3"/>
        <v>109.43</v>
      </c>
      <c r="U6" s="34">
        <f t="shared" si="3"/>
        <v>850.63</v>
      </c>
      <c r="V6" s="34">
        <f t="shared" si="3"/>
        <v>64711</v>
      </c>
      <c r="W6" s="34">
        <f t="shared" si="3"/>
        <v>17.100000000000001</v>
      </c>
      <c r="X6" s="34">
        <f t="shared" si="3"/>
        <v>3784.27</v>
      </c>
      <c r="Y6" s="35">
        <f>IF(Y7="",NA(),Y7)</f>
        <v>103.95</v>
      </c>
      <c r="Z6" s="35">
        <f t="shared" ref="Z6:AH6" si="4">IF(Z7="",NA(),Z7)</f>
        <v>102.82</v>
      </c>
      <c r="AA6" s="35">
        <f t="shared" si="4"/>
        <v>104.21</v>
      </c>
      <c r="AB6" s="35">
        <f t="shared" si="4"/>
        <v>103.83</v>
      </c>
      <c r="AC6" s="35">
        <f t="shared" si="4"/>
        <v>103.59</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57.84</v>
      </c>
      <c r="AV6" s="35">
        <f t="shared" ref="AV6:BD6" si="6">IF(AV7="",NA(),AV7)</f>
        <v>57.14</v>
      </c>
      <c r="AW6" s="35">
        <f t="shared" si="6"/>
        <v>51.05</v>
      </c>
      <c r="AX6" s="35">
        <f t="shared" si="6"/>
        <v>69.930000000000007</v>
      </c>
      <c r="AY6" s="35">
        <f t="shared" si="6"/>
        <v>55.25</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806.11</v>
      </c>
      <c r="BG6" s="35">
        <f t="shared" ref="BG6:BO6" si="7">IF(BG7="",NA(),BG7)</f>
        <v>748.25</v>
      </c>
      <c r="BH6" s="35">
        <f t="shared" si="7"/>
        <v>702.75</v>
      </c>
      <c r="BI6" s="35">
        <f t="shared" si="7"/>
        <v>665.45</v>
      </c>
      <c r="BJ6" s="35">
        <f t="shared" si="7"/>
        <v>703.68</v>
      </c>
      <c r="BK6" s="35">
        <f t="shared" si="7"/>
        <v>854.16</v>
      </c>
      <c r="BL6" s="35">
        <f t="shared" si="7"/>
        <v>848.31</v>
      </c>
      <c r="BM6" s="35">
        <f t="shared" si="7"/>
        <v>774.99</v>
      </c>
      <c r="BN6" s="35">
        <f t="shared" si="7"/>
        <v>799.41</v>
      </c>
      <c r="BO6" s="35">
        <f t="shared" si="7"/>
        <v>820.36</v>
      </c>
      <c r="BP6" s="34" t="str">
        <f>IF(BP7="","",IF(BP7="-","【-】","【"&amp;SUBSTITUTE(TEXT(BP7,"#,##0.00"),"-","△")&amp;"】"))</f>
        <v>【682.78】</v>
      </c>
      <c r="BQ6" s="35">
        <f>IF(BQ7="",NA(),BQ7)</f>
        <v>86.52</v>
      </c>
      <c r="BR6" s="35">
        <f t="shared" ref="BR6:BZ6" si="8">IF(BR7="",NA(),BR7)</f>
        <v>87.99</v>
      </c>
      <c r="BS6" s="35">
        <f t="shared" si="8"/>
        <v>96.33</v>
      </c>
      <c r="BT6" s="35">
        <f t="shared" si="8"/>
        <v>100</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178.48</v>
      </c>
      <c r="CC6" s="35">
        <f t="shared" ref="CC6:CK6" si="9">IF(CC7="",NA(),CC7)</f>
        <v>175.86</v>
      </c>
      <c r="CD6" s="35">
        <f t="shared" si="9"/>
        <v>160.94</v>
      </c>
      <c r="CE6" s="35">
        <f t="shared" si="9"/>
        <v>155.16999999999999</v>
      </c>
      <c r="CF6" s="35">
        <f t="shared" si="9"/>
        <v>155.44999999999999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60.75</v>
      </c>
      <c r="CN6" s="35">
        <f t="shared" ref="CN6:CV6" si="10">IF(CN7="",NA(),CN7)</f>
        <v>55.33</v>
      </c>
      <c r="CO6" s="35">
        <f t="shared" si="10"/>
        <v>53.94</v>
      </c>
      <c r="CP6" s="35">
        <f t="shared" si="10"/>
        <v>57.98</v>
      </c>
      <c r="CQ6" s="35">
        <f t="shared" si="10"/>
        <v>52.3</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92.78</v>
      </c>
      <c r="CY6" s="35">
        <f t="shared" ref="CY6:DG6" si="11">IF(CY7="",NA(),CY7)</f>
        <v>93.32</v>
      </c>
      <c r="CZ6" s="35">
        <f t="shared" si="11"/>
        <v>93.62</v>
      </c>
      <c r="DA6" s="35">
        <f t="shared" si="11"/>
        <v>93.9</v>
      </c>
      <c r="DB6" s="35">
        <f t="shared" si="11"/>
        <v>94.21</v>
      </c>
      <c r="DC6" s="35">
        <f t="shared" si="11"/>
        <v>91.11</v>
      </c>
      <c r="DD6" s="35">
        <f t="shared" si="11"/>
        <v>91.44</v>
      </c>
      <c r="DE6" s="35">
        <f t="shared" si="11"/>
        <v>91.76</v>
      </c>
      <c r="DF6" s="35">
        <f t="shared" si="11"/>
        <v>92.3</v>
      </c>
      <c r="DG6" s="35">
        <f t="shared" si="11"/>
        <v>92.55</v>
      </c>
      <c r="DH6" s="34" t="str">
        <f>IF(DH7="","",IF(DH7="-","【-】","【"&amp;SUBSTITUTE(TEXT(DH7,"#,##0.00"),"-","△")&amp;"】"))</f>
        <v>【95.20】</v>
      </c>
      <c r="DI6" s="35">
        <f>IF(DI7="",NA(),DI7)</f>
        <v>8.59</v>
      </c>
      <c r="DJ6" s="35">
        <f t="shared" ref="DJ6:DR6" si="12">IF(DJ7="",NA(),DJ7)</f>
        <v>11.38</v>
      </c>
      <c r="DK6" s="35">
        <f t="shared" si="12"/>
        <v>14.11</v>
      </c>
      <c r="DL6" s="35">
        <f t="shared" si="12"/>
        <v>15.69</v>
      </c>
      <c r="DM6" s="35">
        <f t="shared" si="12"/>
        <v>17.559999999999999</v>
      </c>
      <c r="DN6" s="35">
        <f t="shared" si="12"/>
        <v>25.52</v>
      </c>
      <c r="DO6" s="35">
        <f t="shared" si="12"/>
        <v>25.89</v>
      </c>
      <c r="DP6" s="35">
        <f t="shared" si="12"/>
        <v>26.63</v>
      </c>
      <c r="DQ6" s="35">
        <f t="shared" si="12"/>
        <v>25.61</v>
      </c>
      <c r="DR6" s="35">
        <f t="shared" si="12"/>
        <v>26.13</v>
      </c>
      <c r="DS6" s="34" t="str">
        <f>IF(DS7="","",IF(DS7="-","【-】","【"&amp;SUBSTITUTE(TEXT(DS7,"#,##0.00"),"-","△")&amp;"】"))</f>
        <v>【38.60】</v>
      </c>
      <c r="DT6" s="35">
        <f>IF(DT7="",NA(),DT7)</f>
        <v>0.03</v>
      </c>
      <c r="DU6" s="35">
        <f t="shared" ref="DU6:EC6" si="13">IF(DU7="",NA(),DU7)</f>
        <v>0.04</v>
      </c>
      <c r="DV6" s="35">
        <f t="shared" si="13"/>
        <v>0.04</v>
      </c>
      <c r="DW6" s="35">
        <f t="shared" si="13"/>
        <v>0.04</v>
      </c>
      <c r="DX6" s="35">
        <f t="shared" si="13"/>
        <v>0.04</v>
      </c>
      <c r="DY6" s="35">
        <f t="shared" si="13"/>
        <v>0.76</v>
      </c>
      <c r="DZ6" s="35">
        <f t="shared" si="13"/>
        <v>0.71</v>
      </c>
      <c r="EA6" s="35">
        <f t="shared" si="13"/>
        <v>0.95</v>
      </c>
      <c r="EB6" s="35">
        <f t="shared" si="13"/>
        <v>1.07</v>
      </c>
      <c r="EC6" s="35">
        <f t="shared" si="13"/>
        <v>1.03</v>
      </c>
      <c r="ED6" s="34" t="str">
        <f>IF(ED7="","",IF(ED7="-","【-】","【"&amp;SUBSTITUTE(TEXT(ED7,"#,##0.00"),"-","△")&amp;"】"))</f>
        <v>【5.64】</v>
      </c>
      <c r="EE6" s="35">
        <f>IF(EE7="",NA(),EE7)</f>
        <v>0.43</v>
      </c>
      <c r="EF6" s="35">
        <f t="shared" ref="EF6:EN6" si="14">IF(EF7="",NA(),EF7)</f>
        <v>0.38</v>
      </c>
      <c r="EG6" s="35">
        <f t="shared" si="14"/>
        <v>0.51</v>
      </c>
      <c r="EH6" s="35">
        <f t="shared" si="14"/>
        <v>0.38</v>
      </c>
      <c r="EI6" s="35">
        <f t="shared" si="14"/>
        <v>0.41</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162116</v>
      </c>
      <c r="D7" s="37">
        <v>46</v>
      </c>
      <c r="E7" s="37">
        <v>17</v>
      </c>
      <c r="F7" s="37">
        <v>1</v>
      </c>
      <c r="G7" s="37">
        <v>0</v>
      </c>
      <c r="H7" s="37" t="s">
        <v>96</v>
      </c>
      <c r="I7" s="37" t="s">
        <v>97</v>
      </c>
      <c r="J7" s="37" t="s">
        <v>98</v>
      </c>
      <c r="K7" s="37" t="s">
        <v>99</v>
      </c>
      <c r="L7" s="37" t="s">
        <v>100</v>
      </c>
      <c r="M7" s="37" t="s">
        <v>101</v>
      </c>
      <c r="N7" s="38" t="s">
        <v>102</v>
      </c>
      <c r="O7" s="38">
        <v>49.8</v>
      </c>
      <c r="P7" s="38">
        <v>69.680000000000007</v>
      </c>
      <c r="Q7" s="38">
        <v>71.91</v>
      </c>
      <c r="R7" s="38">
        <v>3132</v>
      </c>
      <c r="S7" s="38">
        <v>93084</v>
      </c>
      <c r="T7" s="38">
        <v>109.43</v>
      </c>
      <c r="U7" s="38">
        <v>850.63</v>
      </c>
      <c r="V7" s="38">
        <v>64711</v>
      </c>
      <c r="W7" s="38">
        <v>17.100000000000001</v>
      </c>
      <c r="X7" s="38">
        <v>3784.27</v>
      </c>
      <c r="Y7" s="38">
        <v>103.95</v>
      </c>
      <c r="Z7" s="38">
        <v>102.82</v>
      </c>
      <c r="AA7" s="38">
        <v>104.21</v>
      </c>
      <c r="AB7" s="38">
        <v>103.83</v>
      </c>
      <c r="AC7" s="38">
        <v>103.59</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57.84</v>
      </c>
      <c r="AV7" s="38">
        <v>57.14</v>
      </c>
      <c r="AW7" s="38">
        <v>51.05</v>
      </c>
      <c r="AX7" s="38">
        <v>69.930000000000007</v>
      </c>
      <c r="AY7" s="38">
        <v>55.25</v>
      </c>
      <c r="AZ7" s="38">
        <v>79.239999999999995</v>
      </c>
      <c r="BA7" s="38">
        <v>78.930000000000007</v>
      </c>
      <c r="BB7" s="38">
        <v>77.94</v>
      </c>
      <c r="BC7" s="38">
        <v>78.45</v>
      </c>
      <c r="BD7" s="38">
        <v>76.31</v>
      </c>
      <c r="BE7" s="38">
        <v>69.489999999999995</v>
      </c>
      <c r="BF7" s="38">
        <v>806.11</v>
      </c>
      <c r="BG7" s="38">
        <v>748.25</v>
      </c>
      <c r="BH7" s="38">
        <v>702.75</v>
      </c>
      <c r="BI7" s="38">
        <v>665.45</v>
      </c>
      <c r="BJ7" s="38">
        <v>703.68</v>
      </c>
      <c r="BK7" s="38">
        <v>854.16</v>
      </c>
      <c r="BL7" s="38">
        <v>848.31</v>
      </c>
      <c r="BM7" s="38">
        <v>774.99</v>
      </c>
      <c r="BN7" s="38">
        <v>799.41</v>
      </c>
      <c r="BO7" s="38">
        <v>820.36</v>
      </c>
      <c r="BP7" s="38">
        <v>682.78</v>
      </c>
      <c r="BQ7" s="38">
        <v>86.52</v>
      </c>
      <c r="BR7" s="38">
        <v>87.99</v>
      </c>
      <c r="BS7" s="38">
        <v>96.33</v>
      </c>
      <c r="BT7" s="38">
        <v>100</v>
      </c>
      <c r="BU7" s="38">
        <v>100</v>
      </c>
      <c r="BV7" s="38">
        <v>93.13</v>
      </c>
      <c r="BW7" s="38">
        <v>94.38</v>
      </c>
      <c r="BX7" s="38">
        <v>96.57</v>
      </c>
      <c r="BY7" s="38">
        <v>96.54</v>
      </c>
      <c r="BZ7" s="38">
        <v>95.4</v>
      </c>
      <c r="CA7" s="38">
        <v>100.91</v>
      </c>
      <c r="CB7" s="38">
        <v>178.48</v>
      </c>
      <c r="CC7" s="38">
        <v>175.86</v>
      </c>
      <c r="CD7" s="38">
        <v>160.94</v>
      </c>
      <c r="CE7" s="38">
        <v>155.16999999999999</v>
      </c>
      <c r="CF7" s="38">
        <v>155.44999999999999</v>
      </c>
      <c r="CG7" s="38">
        <v>167.97</v>
      </c>
      <c r="CH7" s="38">
        <v>165.45</v>
      </c>
      <c r="CI7" s="38">
        <v>161.54</v>
      </c>
      <c r="CJ7" s="38">
        <v>162.81</v>
      </c>
      <c r="CK7" s="38">
        <v>163.19999999999999</v>
      </c>
      <c r="CL7" s="38">
        <v>136.86000000000001</v>
      </c>
      <c r="CM7" s="38">
        <v>60.75</v>
      </c>
      <c r="CN7" s="38">
        <v>55.33</v>
      </c>
      <c r="CO7" s="38">
        <v>53.94</v>
      </c>
      <c r="CP7" s="38">
        <v>57.98</v>
      </c>
      <c r="CQ7" s="38">
        <v>52.3</v>
      </c>
      <c r="CR7" s="38">
        <v>64.87</v>
      </c>
      <c r="CS7" s="38">
        <v>65.62</v>
      </c>
      <c r="CT7" s="38">
        <v>64.67</v>
      </c>
      <c r="CU7" s="38">
        <v>64.959999999999994</v>
      </c>
      <c r="CV7" s="38">
        <v>65.040000000000006</v>
      </c>
      <c r="CW7" s="38">
        <v>58.98</v>
      </c>
      <c r="CX7" s="38">
        <v>92.78</v>
      </c>
      <c r="CY7" s="38">
        <v>93.32</v>
      </c>
      <c r="CZ7" s="38">
        <v>93.62</v>
      </c>
      <c r="DA7" s="38">
        <v>93.9</v>
      </c>
      <c r="DB7" s="38">
        <v>94.21</v>
      </c>
      <c r="DC7" s="38">
        <v>91.11</v>
      </c>
      <c r="DD7" s="38">
        <v>91.44</v>
      </c>
      <c r="DE7" s="38">
        <v>91.76</v>
      </c>
      <c r="DF7" s="38">
        <v>92.3</v>
      </c>
      <c r="DG7" s="38">
        <v>92.55</v>
      </c>
      <c r="DH7" s="38">
        <v>95.2</v>
      </c>
      <c r="DI7" s="38">
        <v>8.59</v>
      </c>
      <c r="DJ7" s="38">
        <v>11.38</v>
      </c>
      <c r="DK7" s="38">
        <v>14.11</v>
      </c>
      <c r="DL7" s="38">
        <v>15.69</v>
      </c>
      <c r="DM7" s="38">
        <v>17.559999999999999</v>
      </c>
      <c r="DN7" s="38">
        <v>25.52</v>
      </c>
      <c r="DO7" s="38">
        <v>25.89</v>
      </c>
      <c r="DP7" s="38">
        <v>26.63</v>
      </c>
      <c r="DQ7" s="38">
        <v>25.61</v>
      </c>
      <c r="DR7" s="38">
        <v>26.13</v>
      </c>
      <c r="DS7" s="38">
        <v>38.6</v>
      </c>
      <c r="DT7" s="38">
        <v>0.03</v>
      </c>
      <c r="DU7" s="38">
        <v>0.04</v>
      </c>
      <c r="DV7" s="38">
        <v>0.04</v>
      </c>
      <c r="DW7" s="38">
        <v>0.04</v>
      </c>
      <c r="DX7" s="38">
        <v>0.04</v>
      </c>
      <c r="DY7" s="38">
        <v>0.76</v>
      </c>
      <c r="DZ7" s="38">
        <v>0.71</v>
      </c>
      <c r="EA7" s="38">
        <v>0.95</v>
      </c>
      <c r="EB7" s="38">
        <v>1.07</v>
      </c>
      <c r="EC7" s="38">
        <v>1.03</v>
      </c>
      <c r="ED7" s="38">
        <v>5.64</v>
      </c>
      <c r="EE7" s="38">
        <v>0.43</v>
      </c>
      <c r="EF7" s="38">
        <v>0.38</v>
      </c>
      <c r="EG7" s="38">
        <v>0.51</v>
      </c>
      <c r="EH7" s="38">
        <v>0.38</v>
      </c>
      <c r="EI7" s="38">
        <v>0.41</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碓井 祐介</cp:lastModifiedBy>
  <cp:lastPrinted>2020-01-22T02:09:21Z</cp:lastPrinted>
  <dcterms:created xsi:type="dcterms:W3CDTF">2019-12-05T04:43:57Z</dcterms:created>
  <dcterms:modified xsi:type="dcterms:W3CDTF">2020-01-27T23:57:23Z</dcterms:modified>
  <cp:category/>
</cp:coreProperties>
</file>