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server\建設課\上下水道班\事務管理\240928 narise\10 県照会等(調査)\市町村支援課\H31\R0201経営比較分析表\"/>
    </mc:Choice>
  </mc:AlternateContent>
  <workbookProtection workbookAlgorithmName="SHA-512" workbookHashValue="JjjM69s968HXCds+WWvVmUPSvNhKtsjHNnLQaRPRaKUnMFs2fAtn2ae0vXUef6sI0K4mQFbU/fJY3M9R1/9z7A==" workbookSaltValue="sQBdkquOE6ftcKSlIChmF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<sst xmlns="http://schemas.openxmlformats.org/spreadsheetml/2006/main" count="220" uniqueCount="108">
  <si>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</si>
  <si>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</si>
  <si>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</si>
  <si>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</si>
  <si>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</si>
  <si>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</si>
  <si>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</si>
  <si>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</si>
  <si>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</si>
  <si>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</si>
  <si>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</si>
  <si>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</si>
  <si>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</si>
  <si>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</si>
  <si>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</si>
  <si>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</si>
  <si>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</si>
  <si>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</si>
  <si>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</si>
  <si>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</si>
  <si>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</si>
  <si>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</si>
  <si>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</si>
  <si>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</si>
  <si>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</si>
  <si>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</si>
  <si>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</si>
  <si>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</si>
  <si>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</si>
  <si>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</si>
  <si>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</si>
  <si>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</si>
  <si>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</si>
  <si>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</si>
  <si>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</si>
  <si>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</si>
  <si>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</si>
  <si>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</si>
  <si>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</si>
  <si>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</si>
  <si>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</si>
  <si>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</si>
  <si>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</si>
  <si>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</si>
  <si>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</si>
  <si>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</si>
  <si>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</si>
  <si>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</si>
  <si>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</si>
  <si>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</si>
  <si>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</si>
  <si>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</si>
  <si>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</si>
  <si>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</si>
  <si>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</si>
  <si>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</si>
  <si>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</si>
  <si>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</si>
  <si>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</si>
  <si>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</si>
  <si>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</si>
  <si>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</si>
  <si>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</si>
  <si>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</si>
  <si>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</si>
  <si>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</si>
  <si>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</si>
  <si>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</si>
  <si>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</si>
  <si>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</si>
  <si>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</si>
  <si>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</si>
  <si>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</si>
  <si>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</si>
  <si>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</si>
  <si>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</si>
  <si>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</si>
  <si>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</si>
  <si>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</si>
  <si>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</si>
  <si>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</si>
  <si>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</si>
  <si>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</si>
  <si>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</si>
  <si>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</si>
  <si>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</si>
  <si>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</si>
  <si>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</si>
  <si>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</si>
  <si>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</si>
  <si>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</si>
  <si>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</si>
  <si>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</si>
  <si>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上市町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</si>
  <si>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</si>
  <si>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</si>
  <si>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</si>
  <si>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</si>
  <si>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</si>
  <si>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</si>
  <si>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</si>
  <si>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</si>
  <si>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</si>
  <si>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</si>
  <si>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</si>
  <si>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①経常収支比率は、類似団体の平均より若干下がったが、100％を超えており、比較的健全な状態にあるといえる。
②累積欠損金比率は、累積欠損金の残高がない状態であり健全な状態である。
③流動比率は、類似団体の平均値を上回っている。
④企業債残高対給水収益比率は、近年の配水場の耐震化事業等の大型事業の新規起債の借入を行ってきたことから、類似団体の平均値より高くなってきている。現金の残高等を勘案しながら計画的に借入したい。
⑤料金回収率は類似団体の平均値を若干上回っている。
⑥給水原価は類似団体の平均値を下回っており、比較的健全な状態にある。
⑦施設利用率は類似団体の平均値より高く、施設の効率性が図られているといえる。
⑧有収率は類似団体の平均値を上回っており、今後も有収率の向上に努めていく。</t>
    <rPh sb="18" eb="20">
      <t>ジャッカン</t>
    </rPh>
    <rPh sb="20" eb="21">
      <t>サ</t>
    </rPh>
    <rPh sb="106" eb="107">
      <t>ウエ</t>
    </rPh>
    <rPh sb="186" eb="188">
      <t>ゲンキン</t>
    </rPh>
    <rPh sb="189" eb="191">
      <t>ザンダカ</t>
    </rPh>
    <rPh sb="191" eb="192">
      <t>ナド</t>
    </rPh>
    <rPh sb="193" eb="195">
      <t>カンアン</t>
    </rPh>
    <rPh sb="199" eb="202">
      <t>ケイカクテキ</t>
    </rPh>
    <rPh sb="203" eb="205">
      <t>カリイレ</t>
    </rPh>
    <rPh sb="324" eb="326">
      <t>ウワマワ</t>
    </rPh>
    <rPh sb="331" eb="333">
      <t>コンゴ</t>
    </rPh>
    <phoneticPr fontId="4"/>
  </si>
  <si>
    <t xml:space="preserve"> ①有形固定資産減価償却率は徐々に高くなってきており、計画的な施設更新を行う必要がある。
 ②管路の経年化率は平成29年度に策定したアセットマネジメントにより、数値が明らかになったものであるが、類似団体の平均値より若干高く、経年化がやや進んでいる。
 ③H29年度に配水場の耐震更新を行った後、管路の更新を進めているため管路更新率は若干改善している。
　概して老朽化率が高くなっており、特に管路の耐震化も含めて計画的に更新を進めていく。</t>
    <rPh sb="14" eb="16">
      <t>ジョジョ</t>
    </rPh>
    <rPh sb="17" eb="18">
      <t>タカ</t>
    </rPh>
    <rPh sb="27" eb="30">
      <t>ケイカクテキ</t>
    </rPh>
    <rPh sb="31" eb="33">
      <t>シセツ</t>
    </rPh>
    <rPh sb="33" eb="35">
      <t>コウシン</t>
    </rPh>
    <rPh sb="36" eb="37">
      <t>オコナ</t>
    </rPh>
    <rPh sb="38" eb="40">
      <t>ヒツヨウ</t>
    </rPh>
    <rPh sb="130" eb="131">
      <t>ネン</t>
    </rPh>
    <rPh sb="131" eb="132">
      <t>ド</t>
    </rPh>
    <rPh sb="133" eb="135">
      <t>ハイスイ</t>
    </rPh>
    <rPh sb="135" eb="136">
      <t>ジョウ</t>
    </rPh>
    <rPh sb="137" eb="139">
      <t>タイシン</t>
    </rPh>
    <rPh sb="139" eb="141">
      <t>コウシン</t>
    </rPh>
    <rPh sb="142" eb="143">
      <t>オコナ</t>
    </rPh>
    <rPh sb="145" eb="146">
      <t>ノチ</t>
    </rPh>
    <rPh sb="147" eb="149">
      <t>カンロ</t>
    </rPh>
    <rPh sb="150" eb="152">
      <t>コウシン</t>
    </rPh>
    <rPh sb="153" eb="154">
      <t>スス</t>
    </rPh>
    <rPh sb="166" eb="168">
      <t>ジャッカン</t>
    </rPh>
    <rPh sb="168" eb="170">
      <t>カイゼン</t>
    </rPh>
    <rPh sb="177" eb="178">
      <t>ガイ</t>
    </rPh>
    <rPh sb="180" eb="183">
      <t>ロウキュウカ</t>
    </rPh>
    <rPh sb="183" eb="184">
      <t>リツ</t>
    </rPh>
    <rPh sb="185" eb="186">
      <t>タカ</t>
    </rPh>
    <rPh sb="193" eb="194">
      <t>トク</t>
    </rPh>
    <rPh sb="195" eb="197">
      <t>カンロ</t>
    </rPh>
    <rPh sb="198" eb="200">
      <t>タイシン</t>
    </rPh>
    <rPh sb="200" eb="201">
      <t>カ</t>
    </rPh>
    <rPh sb="202" eb="203">
      <t>フク</t>
    </rPh>
    <rPh sb="205" eb="208">
      <t>ケイカクテキ</t>
    </rPh>
    <rPh sb="209" eb="211">
      <t>コウシン</t>
    </rPh>
    <rPh sb="212" eb="213">
      <t>スス</t>
    </rPh>
    <phoneticPr fontId="4"/>
  </si>
  <si>
    <t>　本町の水道事業会計は29年連続で純利益を確保しており、経営分析による指標も近年安定した数値を示し、平均と比べても良好であることから、財務状況については一定の健全性を保っていると考えられる。
　しかしながら、今後、人口減少や節水型社会への移行などにより、給水収益が伸び悩むと予想される。起債残高が17億3,000万円程度残っていることもあり、老朽化が進んだ管路・設備の更新と耐震化工事などを、財政面とのバランスを取りながらも計画的に進めていく必要がある。</t>
    <rPh sb="137" eb="139">
      <t>ヨソウ</t>
    </rPh>
    <rPh sb="187" eb="189">
      <t>タイシン</t>
    </rPh>
    <rPh sb="189" eb="190">
      <t>カ</t>
    </rPh>
    <rPh sb="190" eb="192">
      <t>コウジ</t>
    </rPh>
    <rPh sb="212" eb="215">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</si>
</sst>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0.28000000000000003</c:v>
                </c:pt>
                <c:pt idx="1">
                  <c:v>0.28000000000000003</c:v>
                </c:pt>
                <c:pt idx="2">
                  <c:v>0.44</c:v>
                </c:pt>
                <c:pt idx="3">
                  <c:v>0.37</c:v>
                </c:pt>
                <c:pt idx="4">
                  <c:v>0.65</c:v>
                </c:pt>
              </c:numCache>
            </c:numRef>
          </c:val>
          <c:extLst>
            <c:ext xmlns:c16="http://schemas.microsoft.com/office/drawing/2014/chart" uri="{C3380CC4-5D6E-409C-BE32-E72D297353CC}">
              <c16:uniqueId val="{00000000-2514-45E7-A432-94D9E69B02D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2514-45E7-A432-94D9E69B02D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71.13</c:v>
                </c:pt>
                <c:pt idx="1">
                  <c:v>70.66</c:v>
                </c:pt>
                <c:pt idx="2">
                  <c:v>71.67</c:v>
                </c:pt>
                <c:pt idx="3">
                  <c:v>73.89</c:v>
                </c:pt>
                <c:pt idx="4">
                  <c:v>68.760000000000005</c:v>
                </c:pt>
              </c:numCache>
            </c:numRef>
          </c:val>
          <c:extLst>
            <c:ext xmlns:c16="http://schemas.microsoft.com/office/drawing/2014/chart" uri="{C3380CC4-5D6E-409C-BE32-E72D297353CC}">
              <c16:uniqueId val="{00000000-4AF0-4F71-A9E4-3AFC5DDBBA4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4AF0-4F71-A9E4-3AFC5DDBBA4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83.29</c:v>
                </c:pt>
                <c:pt idx="1">
                  <c:v>83.02</c:v>
                </c:pt>
                <c:pt idx="2">
                  <c:v>81.650000000000006</c:v>
                </c:pt>
                <c:pt idx="3">
                  <c:v>80.680000000000007</c:v>
                </c:pt>
                <c:pt idx="4">
                  <c:v>83.89</c:v>
                </c:pt>
              </c:numCache>
            </c:numRef>
          </c:val>
          <c:extLst>
            <c:ext xmlns:c16="http://schemas.microsoft.com/office/drawing/2014/chart" uri="{C3380CC4-5D6E-409C-BE32-E72D297353CC}">
              <c16:uniqueId val="{00000000-74A9-4D1A-8230-8F5E03EB771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74A9-4D1A-8230-8F5E03EB771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118.62</c:v>
                </c:pt>
                <c:pt idx="1">
                  <c:v>107.26</c:v>
                </c:pt>
                <c:pt idx="2">
                  <c:v>114.08</c:v>
                </c:pt>
                <c:pt idx="3">
                  <c:v>112.48</c:v>
                </c:pt>
                <c:pt idx="4">
                  <c:v>105.49</c:v>
                </c:pt>
              </c:numCache>
            </c:numRef>
          </c:val>
          <c:extLst>
            <c:ext xmlns:c16="http://schemas.microsoft.com/office/drawing/2014/chart" uri="{C3380CC4-5D6E-409C-BE32-E72D297353CC}">
              <c16:uniqueId val="{00000000-5755-4517-981B-28D837BEE90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5755-4517-981B-28D837BEE90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48.99</c:v>
                </c:pt>
                <c:pt idx="1">
                  <c:v>48.46</c:v>
                </c:pt>
                <c:pt idx="2">
                  <c:v>49.84</c:v>
                </c:pt>
                <c:pt idx="3">
                  <c:v>48.97</c:v>
                </c:pt>
                <c:pt idx="4">
                  <c:v>50.11</c:v>
                </c:pt>
              </c:numCache>
            </c:numRef>
          </c:val>
          <c:extLst>
            <c:ext xmlns:c16="http://schemas.microsoft.com/office/drawing/2014/chart" uri="{C3380CC4-5D6E-409C-BE32-E72D297353CC}">
              <c16:uniqueId val="{00000000-685E-40FE-BBB7-E99F21474D7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685E-40FE-BBB7-E99F21474D7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formatCode="#,##0.00;&quot;△&quot;#,##0.00;&quot;-&quot;">
                  <c:v>17.71</c:v>
                </c:pt>
                <c:pt idx="4" formatCode="#,##0.00;&quot;△&quot;#,##0.00;&quot;-&quot;">
                  <c:v>22.4</c:v>
                </c:pt>
              </c:numCache>
            </c:numRef>
          </c:val>
          <c:extLst>
            <c:ext xmlns:c16="http://schemas.microsoft.com/office/drawing/2014/chart" uri="{C3380CC4-5D6E-409C-BE32-E72D297353CC}">
              <c16:uniqueId val="{00000000-2AE7-47EF-81A6-21D4A586CDB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2AE7-47EF-81A6-21D4A586CDB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2B-4078-8715-EEFD57136BD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582B-4078-8715-EEFD57136BD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400.12</c:v>
                </c:pt>
                <c:pt idx="1">
                  <c:v>499.41</c:v>
                </c:pt>
                <c:pt idx="2">
                  <c:v>324.51</c:v>
                </c:pt>
                <c:pt idx="3">
                  <c:v>270.94</c:v>
                </c:pt>
                <c:pt idx="4">
                  <c:v>452.83</c:v>
                </c:pt>
              </c:numCache>
            </c:numRef>
          </c:val>
          <c:extLst>
            <c:ext xmlns:c16="http://schemas.microsoft.com/office/drawing/2014/chart" uri="{C3380CC4-5D6E-409C-BE32-E72D297353CC}">
              <c16:uniqueId val="{00000000-E90D-4A4E-9AE3-25DE30AA958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E90D-4A4E-9AE3-25DE30AA958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508.98</c:v>
                </c:pt>
                <c:pt idx="1">
                  <c:v>547.11</c:v>
                </c:pt>
                <c:pt idx="2">
                  <c:v>567.35</c:v>
                </c:pt>
                <c:pt idx="3">
                  <c:v>551.49</c:v>
                </c:pt>
                <c:pt idx="4">
                  <c:v>560.79</c:v>
                </c:pt>
              </c:numCache>
            </c:numRef>
          </c:val>
          <c:extLst>
            <c:ext xmlns:c16="http://schemas.microsoft.com/office/drawing/2014/chart" uri="{C3380CC4-5D6E-409C-BE32-E72D297353CC}">
              <c16:uniqueId val="{00000000-1237-4525-BC1E-D501FFBDF3D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1237-4525-BC1E-D501FFBDF3D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122.62</c:v>
                </c:pt>
                <c:pt idx="1">
                  <c:v>104.68</c:v>
                </c:pt>
                <c:pt idx="2">
                  <c:v>115.25</c:v>
                </c:pt>
                <c:pt idx="3">
                  <c:v>113.21</c:v>
                </c:pt>
                <c:pt idx="4">
                  <c:v>105.05</c:v>
                </c:pt>
              </c:numCache>
            </c:numRef>
          </c:val>
          <c:extLst>
            <c:ext xmlns:c16="http://schemas.microsoft.com/office/drawing/2014/chart" uri="{C3380CC4-5D6E-409C-BE32-E72D297353CC}">
              <c16:uniqueId val="{00000000-DB9E-4AAD-B865-7CBA9F7273A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DB9E-4AAD-B865-7CBA9F7273A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128.69999999999999</c:v>
                </c:pt>
                <c:pt idx="1">
                  <c:v>151.81</c:v>
                </c:pt>
                <c:pt idx="2">
                  <c:v>138.22999999999999</c:v>
                </c:pt>
                <c:pt idx="3">
                  <c:v>140.09</c:v>
                </c:pt>
                <c:pt idx="4">
                  <c:v>152.66999999999999</c:v>
                </c:pt>
              </c:numCache>
            </c:numRef>
          </c:val>
          <c:extLst>
            <c:ext xmlns:c16="http://schemas.microsoft.com/office/drawing/2014/chart" uri="{C3380CC4-5D6E-409C-BE32-E72D297353CC}">
              <c16:uniqueId val="{00000000-9B6A-469B-B381-C57D9292F72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9B6A-469B-B381-C57D9292F72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富山県　上市町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20712</v>
      </c>
      <c r="AM8" s="60"/>
      <c r="AN8" s="60"/>
      <c r="AO8" s="60"/>
      <c r="AP8" s="60"/>
      <c r="AQ8" s="60"/>
      <c r="AR8" s="60"/>
      <c r="AS8" s="60"/>
      <c r="AT8" s="51">
        <f>データ!$S$6</f>
        <v>236.71</v>
      </c>
      <c r="AU8" s="52"/>
      <c r="AV8" s="52"/>
      <c r="AW8" s="52"/>
      <c r="AX8" s="52"/>
      <c r="AY8" s="52"/>
      <c r="AZ8" s="52"/>
      <c r="BA8" s="52"/>
      <c r="BB8" s="53">
        <f>データ!$T$6</f>
        <v>87.5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60.35</v>
      </c>
      <c r="J10" s="52"/>
      <c r="K10" s="52"/>
      <c r="L10" s="52"/>
      <c r="M10" s="52"/>
      <c r="N10" s="52"/>
      <c r="O10" s="63"/>
      <c r="P10" s="53">
        <f>データ!$P$6</f>
        <v>89.99</v>
      </c>
      <c r="Q10" s="53"/>
      <c r="R10" s="53"/>
      <c r="S10" s="53"/>
      <c r="T10" s="53"/>
      <c r="U10" s="53"/>
      <c r="V10" s="53"/>
      <c r="W10" s="60">
        <f>データ!$Q$6</f>
        <v>3132</v>
      </c>
      <c r="X10" s="60"/>
      <c r="Y10" s="60"/>
      <c r="Z10" s="60"/>
      <c r="AA10" s="60"/>
      <c r="AB10" s="60"/>
      <c r="AC10" s="60"/>
      <c r="AD10" s="2"/>
      <c r="AE10" s="2"/>
      <c r="AF10" s="2"/>
      <c r="AG10" s="2"/>
      <c r="AH10" s="4"/>
      <c r="AI10" s="4"/>
      <c r="AJ10" s="4"/>
      <c r="AK10" s="4"/>
      <c r="AL10" s="60">
        <f>データ!$U$6</f>
        <v>18547</v>
      </c>
      <c r="AM10" s="60"/>
      <c r="AN10" s="60"/>
      <c r="AO10" s="60"/>
      <c r="AP10" s="60"/>
      <c r="AQ10" s="60"/>
      <c r="AR10" s="60"/>
      <c r="AS10" s="60"/>
      <c r="AT10" s="51">
        <f>データ!$V$6</f>
        <v>32.47</v>
      </c>
      <c r="AU10" s="52"/>
      <c r="AV10" s="52"/>
      <c r="AW10" s="52"/>
      <c r="AX10" s="52"/>
      <c r="AY10" s="52"/>
      <c r="AZ10" s="52"/>
      <c r="BA10" s="52"/>
      <c r="BB10" s="53">
        <f>データ!$W$6</f>
        <v>571.20000000000005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0AWAfYNFht2bZpAyTfPmxJqdXV4O3IE2wf1CO2oAdlFmmimvKUS04ysOe3DbNw9v8f+C90BKfj3zlGyHU3S4jQ==" saltValue="5ZZqB+Xz0BurmfnOHNYqv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163228</v>
      </c>
      <c r="D6" s="34">
        <f t="shared" si="3"/>
        <v>46</v>
      </c>
      <c r="E6" s="34">
        <f t="shared" si="3"/>
        <v>1</v>
      </c>
      <c r="F6" s="34">
        <f t="shared" si="3"/>
        <v>0</v>
      </c>
      <c r="G6" s="34">
        <f t="shared" si="3"/>
        <v>1</v>
      </c>
      <c r="H6" s="34" t="str">
        <f t="shared" si="3"/>
        <v>富山県　上市町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60.35</v>
      </c>
      <c r="P6" s="35">
        <f t="shared" si="3"/>
        <v>89.99</v>
      </c>
      <c r="Q6" s="35">
        <f t="shared" si="3"/>
        <v>3132</v>
      </c>
      <c r="R6" s="35">
        <f t="shared" si="3"/>
        <v>20712</v>
      </c>
      <c r="S6" s="35">
        <f t="shared" si="3"/>
        <v>236.71</v>
      </c>
      <c r="T6" s="35">
        <f t="shared" si="3"/>
        <v>87.5</v>
      </c>
      <c r="U6" s="35">
        <f t="shared" si="3"/>
        <v>18547</v>
      </c>
      <c r="V6" s="35">
        <f t="shared" si="3"/>
        <v>32.47</v>
      </c>
      <c r="W6" s="35">
        <f t="shared" si="3"/>
        <v>571.20000000000005</v>
      </c>
      <c r="X6" s="36">
        <f>IF(X7="",NA(),X7)</f>
        <v>118.62</v>
      </c>
      <c r="Y6" s="36">
        <f t="shared" ref="Y6:AG6" si="4">IF(Y7="",NA(),Y7)</f>
        <v>107.26</v>
      </c>
      <c r="Z6" s="36">
        <f t="shared" si="4"/>
        <v>114.08</v>
      </c>
      <c r="AA6" s="36">
        <f t="shared" si="4"/>
        <v>112.48</v>
      </c>
      <c r="AB6" s="36">
        <f t="shared" si="4"/>
        <v>105.49</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400.12</v>
      </c>
      <c r="AU6" s="36">
        <f t="shared" ref="AU6:BC6" si="6">IF(AU7="",NA(),AU7)</f>
        <v>499.41</v>
      </c>
      <c r="AV6" s="36">
        <f t="shared" si="6"/>
        <v>324.51</v>
      </c>
      <c r="AW6" s="36">
        <f t="shared" si="6"/>
        <v>270.94</v>
      </c>
      <c r="AX6" s="36">
        <f t="shared" si="6"/>
        <v>452.83</v>
      </c>
      <c r="AY6" s="36">
        <f t="shared" si="6"/>
        <v>381.53</v>
      </c>
      <c r="AZ6" s="36">
        <f t="shared" si="6"/>
        <v>391.54</v>
      </c>
      <c r="BA6" s="36">
        <f t="shared" si="6"/>
        <v>384.34</v>
      </c>
      <c r="BB6" s="36">
        <f t="shared" si="6"/>
        <v>359.47</v>
      </c>
      <c r="BC6" s="36">
        <f t="shared" si="6"/>
        <v>369.69</v>
      </c>
      <c r="BD6" s="35" t="str">
        <f>IF(BD7="","",IF(BD7="-","【-】","【"&amp;SUBSTITUTE(TEXT(BD7,"#,##0.00"),"-","△")&amp;"】"))</f>
        <v>【261.93】</v>
      </c>
      <c r="BE6" s="36">
        <f>IF(BE7="",NA(),BE7)</f>
        <v>508.98</v>
      </c>
      <c r="BF6" s="36">
        <f t="shared" ref="BF6:BN6" si="7">IF(BF7="",NA(),BF7)</f>
        <v>547.11</v>
      </c>
      <c r="BG6" s="36">
        <f t="shared" si="7"/>
        <v>567.35</v>
      </c>
      <c r="BH6" s="36">
        <f t="shared" si="7"/>
        <v>551.49</v>
      </c>
      <c r="BI6" s="36">
        <f t="shared" si="7"/>
        <v>560.79</v>
      </c>
      <c r="BJ6" s="36">
        <f t="shared" si="7"/>
        <v>393.27</v>
      </c>
      <c r="BK6" s="36">
        <f t="shared" si="7"/>
        <v>386.97</v>
      </c>
      <c r="BL6" s="36">
        <f t="shared" si="7"/>
        <v>380.58</v>
      </c>
      <c r="BM6" s="36">
        <f t="shared" si="7"/>
        <v>401.79</v>
      </c>
      <c r="BN6" s="36">
        <f t="shared" si="7"/>
        <v>402.99</v>
      </c>
      <c r="BO6" s="35" t="str">
        <f>IF(BO7="","",IF(BO7="-","【-】","【"&amp;SUBSTITUTE(TEXT(BO7,"#,##0.00"),"-","△")&amp;"】"))</f>
        <v>【270.46】</v>
      </c>
      <c r="BP6" s="36">
        <f>IF(BP7="",NA(),BP7)</f>
        <v>122.62</v>
      </c>
      <c r="BQ6" s="36">
        <f t="shared" ref="BQ6:BY6" si="8">IF(BQ7="",NA(),BQ7)</f>
        <v>104.68</v>
      </c>
      <c r="BR6" s="36">
        <f t="shared" si="8"/>
        <v>115.25</v>
      </c>
      <c r="BS6" s="36">
        <f t="shared" si="8"/>
        <v>113.21</v>
      </c>
      <c r="BT6" s="36">
        <f t="shared" si="8"/>
        <v>105.05</v>
      </c>
      <c r="BU6" s="36">
        <f t="shared" si="8"/>
        <v>100.47</v>
      </c>
      <c r="BV6" s="36">
        <f t="shared" si="8"/>
        <v>101.72</v>
      </c>
      <c r="BW6" s="36">
        <f t="shared" si="8"/>
        <v>102.38</v>
      </c>
      <c r="BX6" s="36">
        <f t="shared" si="8"/>
        <v>100.12</v>
      </c>
      <c r="BY6" s="36">
        <f t="shared" si="8"/>
        <v>98.66</v>
      </c>
      <c r="BZ6" s="35" t="str">
        <f>IF(BZ7="","",IF(BZ7="-","【-】","【"&amp;SUBSTITUTE(TEXT(BZ7,"#,##0.00"),"-","△")&amp;"】"))</f>
        <v>【103.91】</v>
      </c>
      <c r="CA6" s="36">
        <f>IF(CA7="",NA(),CA7)</f>
        <v>128.69999999999999</v>
      </c>
      <c r="CB6" s="36">
        <f t="shared" ref="CB6:CJ6" si="9">IF(CB7="",NA(),CB7)</f>
        <v>151.81</v>
      </c>
      <c r="CC6" s="36">
        <f t="shared" si="9"/>
        <v>138.22999999999999</v>
      </c>
      <c r="CD6" s="36">
        <f t="shared" si="9"/>
        <v>140.09</v>
      </c>
      <c r="CE6" s="36">
        <f t="shared" si="9"/>
        <v>152.66999999999999</v>
      </c>
      <c r="CF6" s="36">
        <f t="shared" si="9"/>
        <v>169.82</v>
      </c>
      <c r="CG6" s="36">
        <f t="shared" si="9"/>
        <v>168.2</v>
      </c>
      <c r="CH6" s="36">
        <f t="shared" si="9"/>
        <v>168.67</v>
      </c>
      <c r="CI6" s="36">
        <f t="shared" si="9"/>
        <v>174.97</v>
      </c>
      <c r="CJ6" s="36">
        <f t="shared" si="9"/>
        <v>178.59</v>
      </c>
      <c r="CK6" s="35" t="str">
        <f>IF(CK7="","",IF(CK7="-","【-】","【"&amp;SUBSTITUTE(TEXT(CK7,"#,##0.00"),"-","△")&amp;"】"))</f>
        <v>【167.11】</v>
      </c>
      <c r="CL6" s="36">
        <f>IF(CL7="",NA(),CL7)</f>
        <v>71.13</v>
      </c>
      <c r="CM6" s="36">
        <f t="shared" ref="CM6:CU6" si="10">IF(CM7="",NA(),CM7)</f>
        <v>70.66</v>
      </c>
      <c r="CN6" s="36">
        <f t="shared" si="10"/>
        <v>71.67</v>
      </c>
      <c r="CO6" s="36">
        <f t="shared" si="10"/>
        <v>73.89</v>
      </c>
      <c r="CP6" s="36">
        <f t="shared" si="10"/>
        <v>68.760000000000005</v>
      </c>
      <c r="CQ6" s="36">
        <f t="shared" si="10"/>
        <v>55.13</v>
      </c>
      <c r="CR6" s="36">
        <f t="shared" si="10"/>
        <v>54.77</v>
      </c>
      <c r="CS6" s="36">
        <f t="shared" si="10"/>
        <v>54.92</v>
      </c>
      <c r="CT6" s="36">
        <f t="shared" si="10"/>
        <v>55.63</v>
      </c>
      <c r="CU6" s="36">
        <f t="shared" si="10"/>
        <v>55.03</v>
      </c>
      <c r="CV6" s="35" t="str">
        <f>IF(CV7="","",IF(CV7="-","【-】","【"&amp;SUBSTITUTE(TEXT(CV7,"#,##0.00"),"-","△")&amp;"】"))</f>
        <v>【60.27】</v>
      </c>
      <c r="CW6" s="36">
        <f>IF(CW7="",NA(),CW7)</f>
        <v>83.29</v>
      </c>
      <c r="CX6" s="36">
        <f t="shared" ref="CX6:DF6" si="11">IF(CX7="",NA(),CX7)</f>
        <v>83.02</v>
      </c>
      <c r="CY6" s="36">
        <f t="shared" si="11"/>
        <v>81.650000000000006</v>
      </c>
      <c r="CZ6" s="36">
        <f t="shared" si="11"/>
        <v>80.680000000000007</v>
      </c>
      <c r="DA6" s="36">
        <f t="shared" si="11"/>
        <v>83.89</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48.99</v>
      </c>
      <c r="DI6" s="36">
        <f t="shared" ref="DI6:DQ6" si="12">IF(DI7="",NA(),DI7)</f>
        <v>48.46</v>
      </c>
      <c r="DJ6" s="36">
        <f t="shared" si="12"/>
        <v>49.84</v>
      </c>
      <c r="DK6" s="36">
        <f t="shared" si="12"/>
        <v>48.97</v>
      </c>
      <c r="DL6" s="36">
        <f t="shared" si="12"/>
        <v>50.11</v>
      </c>
      <c r="DM6" s="36">
        <f t="shared" si="12"/>
        <v>46.66</v>
      </c>
      <c r="DN6" s="36">
        <f t="shared" si="12"/>
        <v>47.46</v>
      </c>
      <c r="DO6" s="36">
        <f t="shared" si="12"/>
        <v>48.49</v>
      </c>
      <c r="DP6" s="36">
        <f t="shared" si="12"/>
        <v>48.05</v>
      </c>
      <c r="DQ6" s="36">
        <f t="shared" si="12"/>
        <v>48.87</v>
      </c>
      <c r="DR6" s="35" t="str">
        <f>IF(DR7="","",IF(DR7="-","【-】","【"&amp;SUBSTITUTE(TEXT(DR7,"#,##0.00"),"-","△")&amp;"】"))</f>
        <v>【48.85】</v>
      </c>
      <c r="DS6" s="35">
        <f>IF(DS7="",NA(),DS7)</f>
        <v>0</v>
      </c>
      <c r="DT6" s="35">
        <f t="shared" ref="DT6:EB6" si="13">IF(DT7="",NA(),DT7)</f>
        <v>0</v>
      </c>
      <c r="DU6" s="35">
        <f t="shared" si="13"/>
        <v>0</v>
      </c>
      <c r="DV6" s="36">
        <f t="shared" si="13"/>
        <v>17.71</v>
      </c>
      <c r="DW6" s="36">
        <f t="shared" si="13"/>
        <v>22.4</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0.28000000000000003</v>
      </c>
      <c r="EE6" s="36">
        <f t="shared" ref="EE6:EM6" si="14">IF(EE7="",NA(),EE7)</f>
        <v>0.28000000000000003</v>
      </c>
      <c r="EF6" s="36">
        <f t="shared" si="14"/>
        <v>0.44</v>
      </c>
      <c r="EG6" s="36">
        <f t="shared" si="14"/>
        <v>0.37</v>
      </c>
      <c r="EH6" s="36">
        <f t="shared" si="14"/>
        <v>0.65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163228</v>
      </c>
      <c r="D7" s="38">
        <v>46</v>
      </c>
      <c r="E7" s="38">
        <v>1</v>
      </c>
      <c r="F7" s="38">
        <v>0</v>
      </c>
      <c r="G7" s="38">
        <v>1</v>
      </c>
      <c r="H7" s="38" t="s">
        <v>93</v>
      </c>
      <c r="I7" s="38" t="s">
        <v>94</v>
      </c>
      <c r="J7" s="38" t="s">
        <v>95</v>
      </c>
      <c r="K7" s="38" t="s">
        <v>96</v>
      </c>
      <c r="L7" s="38" t="s">
        <v>97</v>
      </c>
      <c r="M7" s="38" t="s">
        <v>98</v>
      </c>
      <c r="N7" s="39" t="s">
        <v>99</v>
      </c>
      <c r="O7" s="39">
        <v>60.35</v>
      </c>
      <c r="P7" s="39">
        <v>89.99</v>
      </c>
      <c r="Q7" s="39">
        <v>3132</v>
      </c>
      <c r="R7" s="39">
        <v>20712</v>
      </c>
      <c r="S7" s="39">
        <v>236.71</v>
      </c>
      <c r="T7" s="39">
        <v>87.5</v>
      </c>
      <c r="U7" s="39">
        <v>18547</v>
      </c>
      <c r="V7" s="39">
        <v>32.47</v>
      </c>
      <c r="W7" s="39">
        <v>571.20000000000005</v>
      </c>
      <c r="X7" s="39">
        <v>118.62</v>
      </c>
      <c r="Y7" s="39">
        <v>107.26</v>
      </c>
      <c r="Z7" s="39">
        <v>114.08</v>
      </c>
      <c r="AA7" s="39">
        <v>112.48</v>
      </c>
      <c r="AB7" s="39">
        <v>105.49</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400.12</v>
      </c>
      <c r="AU7" s="39">
        <v>499.41</v>
      </c>
      <c r="AV7" s="39">
        <v>324.51</v>
      </c>
      <c r="AW7" s="39">
        <v>270.94</v>
      </c>
      <c r="AX7" s="39">
        <v>452.83</v>
      </c>
      <c r="AY7" s="39">
        <v>381.53</v>
      </c>
      <c r="AZ7" s="39">
        <v>391.54</v>
      </c>
      <c r="BA7" s="39">
        <v>384.34</v>
      </c>
      <c r="BB7" s="39">
        <v>359.47</v>
      </c>
      <c r="BC7" s="39">
        <v>369.69</v>
      </c>
      <c r="BD7" s="39">
        <v>261.93</v>
      </c>
      <c r="BE7" s="39">
        <v>508.98</v>
      </c>
      <c r="BF7" s="39">
        <v>547.11</v>
      </c>
      <c r="BG7" s="39">
        <v>567.35</v>
      </c>
      <c r="BH7" s="39">
        <v>551.49</v>
      </c>
      <c r="BI7" s="39">
        <v>560.79</v>
      </c>
      <c r="BJ7" s="39">
        <v>393.27</v>
      </c>
      <c r="BK7" s="39">
        <v>386.97</v>
      </c>
      <c r="BL7" s="39">
        <v>380.58</v>
      </c>
      <c r="BM7" s="39">
        <v>401.79</v>
      </c>
      <c r="BN7" s="39">
        <v>402.99</v>
      </c>
      <c r="BO7" s="39">
        <v>270.45999999999998</v>
      </c>
      <c r="BP7" s="39">
        <v>122.62</v>
      </c>
      <c r="BQ7" s="39">
        <v>104.68</v>
      </c>
      <c r="BR7" s="39">
        <v>115.25</v>
      </c>
      <c r="BS7" s="39">
        <v>113.21</v>
      </c>
      <c r="BT7" s="39">
        <v>105.05</v>
      </c>
      <c r="BU7" s="39">
        <v>100.47</v>
      </c>
      <c r="BV7" s="39">
        <v>101.72</v>
      </c>
      <c r="BW7" s="39">
        <v>102.38</v>
      </c>
      <c r="BX7" s="39">
        <v>100.12</v>
      </c>
      <c r="BY7" s="39">
        <v>98.66</v>
      </c>
      <c r="BZ7" s="39">
        <v>103.91</v>
      </c>
      <c r="CA7" s="39">
        <v>128.69999999999999</v>
      </c>
      <c r="CB7" s="39">
        <v>151.81</v>
      </c>
      <c r="CC7" s="39">
        <v>138.22999999999999</v>
      </c>
      <c r="CD7" s="39">
        <v>140.09</v>
      </c>
      <c r="CE7" s="39">
        <v>152.66999999999999</v>
      </c>
      <c r="CF7" s="39">
        <v>169.82</v>
      </c>
      <c r="CG7" s="39">
        <v>168.2</v>
      </c>
      <c r="CH7" s="39">
        <v>168.67</v>
      </c>
      <c r="CI7" s="39">
        <v>174.97</v>
      </c>
      <c r="CJ7" s="39">
        <v>178.59</v>
      </c>
      <c r="CK7" s="39">
        <v>167.11</v>
      </c>
      <c r="CL7" s="39">
        <v>71.13</v>
      </c>
      <c r="CM7" s="39">
        <v>70.66</v>
      </c>
      <c r="CN7" s="39">
        <v>71.67</v>
      </c>
      <c r="CO7" s="39">
        <v>73.89</v>
      </c>
      <c r="CP7" s="39">
        <v>68.760000000000005</v>
      </c>
      <c r="CQ7" s="39">
        <v>55.13</v>
      </c>
      <c r="CR7" s="39">
        <v>54.77</v>
      </c>
      <c r="CS7" s="39">
        <v>54.92</v>
      </c>
      <c r="CT7" s="39">
        <v>55.63</v>
      </c>
      <c r="CU7" s="39">
        <v>55.03</v>
      </c>
      <c r="CV7" s="39">
        <v>60.27</v>
      </c>
      <c r="CW7" s="39">
        <v>83.29</v>
      </c>
      <c r="CX7" s="39">
        <v>83.02</v>
      </c>
      <c r="CY7" s="39">
        <v>81.650000000000006</v>
      </c>
      <c r="CZ7" s="39">
        <v>80.680000000000007</v>
      </c>
      <c r="DA7" s="39">
        <v>83.89</v>
      </c>
      <c r="DB7" s="39">
        <v>83</v>
      </c>
      <c r="DC7" s="39">
        <v>82.89</v>
      </c>
      <c r="DD7" s="39">
        <v>82.66</v>
      </c>
      <c r="DE7" s="39">
        <v>82.04</v>
      </c>
      <c r="DF7" s="39">
        <v>81.900000000000006</v>
      </c>
      <c r="DG7" s="39">
        <v>89.92</v>
      </c>
      <c r="DH7" s="39">
        <v>48.99</v>
      </c>
      <c r="DI7" s="39">
        <v>48.46</v>
      </c>
      <c r="DJ7" s="39">
        <v>49.84</v>
      </c>
      <c r="DK7" s="39">
        <v>48.97</v>
      </c>
      <c r="DL7" s="39">
        <v>50.11</v>
      </c>
      <c r="DM7" s="39">
        <v>46.66</v>
      </c>
      <c r="DN7" s="39">
        <v>47.46</v>
      </c>
      <c r="DO7" s="39">
        <v>48.49</v>
      </c>
      <c r="DP7" s="39">
        <v>48.05</v>
      </c>
      <c r="DQ7" s="39">
        <v>48.87</v>
      </c>
      <c r="DR7" s="39">
        <v>48.85</v>
      </c>
      <c r="DS7" s="39">
        <v>0</v>
      </c>
      <c r="DT7" s="39">
        <v>0</v>
      </c>
      <c r="DU7" s="39">
        <v>0</v>
      </c>
      <c r="DV7" s="39">
        <v>17.71</v>
      </c>
      <c r="DW7" s="39">
        <v>22.4</v>
      </c>
      <c r="DX7" s="39">
        <v>9.85</v>
      </c>
      <c r="DY7" s="39">
        <v>9.7100000000000009</v>
      </c>
      <c r="DZ7" s="39">
        <v>12.79</v>
      </c>
      <c r="EA7" s="39">
        <v>13.39</v>
      </c>
      <c r="EB7" s="39">
        <v>14.85</v>
      </c>
      <c r="EC7" s="39">
        <v>17.8</v>
      </c>
      <c r="ED7" s="39">
        <v>0.28000000000000003</v>
      </c>
      <c r="EE7" s="39">
        <v>0.28000000000000003</v>
      </c>
      <c r="EF7" s="39">
        <v>0.44</v>
      </c>
      <c r="EG7" s="39">
        <v>0.37</v>
      </c>
      <c r="EH7" s="39">
        <v>0.65</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 011</cp:lastModifiedBy>
  <cp:lastPrinted>2020-01-27T00:56:24Z</cp:lastPrinted>
  <dcterms:created xsi:type="dcterms:W3CDTF">2019-12-05T04:14:31Z</dcterms:created>
  <dcterms:modified xsi:type="dcterms:W3CDTF">2020-01-30T00:10:18Z</dcterms:modified>
  <cp:category/>
</cp:coreProperties>
</file>