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00204005t\Desktop\R1（H30年度分）経営比較分析表（R2.1.17県から照会）\14_入善町\下水道（法非適用）\"/>
    </mc:Choice>
  </mc:AlternateContent>
  <workbookProtection workbookAlgorithmName="SHA-512" workbookHashValue="6YmudR7sLkICWtIWg4sYP84j1nhsO3b/m1FP2Rgrq9X5IMRWwc+TmG6+SssxPQgNehBpCHNHjNvSO5ekU3pkJA==" workbookSaltValue="5to41lynLTzyw0q+B/2l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<sst xmlns="http://schemas.openxmlformats.org/spreadsheetml/2006/main" count="233" uniqueCount="114">
  <si>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</si>
  <si>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</si>
  <si>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</si>
  <si>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</si>
  <si>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</si>
  <si>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</si>
  <si>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</si>
  <si>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</si>
  <si>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</si>
  <si>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</si>
  <si>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</si>
  <si>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</si>
  <si>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</si>
  <si>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</si>
  <si>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</si>
  <si>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</si>
  <si>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</si>
  <si>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</si>
  <si>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</si>
  <si>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</si>
  <si>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</si>
  <si>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</si>
  <si>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</si>
  <si>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</si>
  <si>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</si>
  <si>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</si>
  <si>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</si>
  <si>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</si>
  <si>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</si>
  <si>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</si>
  <si>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</si>
  <si>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</si>
  <si>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</si>
  <si>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</si>
  <si>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</si>
  <si>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</si>
  <si>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</si>
  <si>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</si>
  <si>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</si>
  <si>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</si>
  <si>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</si>
  <si>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</si>
  <si>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</si>
  <si>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</si>
  <si>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</si>
  <si>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</si>
  <si>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</si>
  <si>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</si>
  <si>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</si>
  <si>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</si>
  <si>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</si>
  <si>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</si>
  <si>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</si>
  <si>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</si>
  <si>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</si>
  <si>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</si>
  <si>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</si>
  <si>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</si>
  <si>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</si>
  <si>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</si>
  <si>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</si>
  <si>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</si>
  <si>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</si>
  <si>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</si>
  <si>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</si>
  <si>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</si>
  <si>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</si>
  <si>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</si>
  <si>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</si>
  <si>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</si>
  <si>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</si>
  <si>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</si>
  <si>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</si>
  <si>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</si>
  <si>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</si>
  <si>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</si>
  <si>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</si>
  <si>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</si>
  <si>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</si>
  <si>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</si>
  <si>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</si>
  <si>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</si>
  <si>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</si>
  <si>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</si>
  <si>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</si>
  <si>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</si>
  <si>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</si>
  <si>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</si>
  <si>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</si>
  <si>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</si>
  <si>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</si>
  <si>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</si>
  <si>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</si>
  <si>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</si>
  <si>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</si>
  <si>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</si>
  <si>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</si>
  <si>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</si>
  <si>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</si>
  <si>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</si>
  <si>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</si>
  <si>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</si>
  <si>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</si>
  <si>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</si>
  <si>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</si>
  <si>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</si>
  <si>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</si>
  <si>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</si>
  <si>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</si>
  <si>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</si>
  <si>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</si>
  <si>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</si>
  <si>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下水道整備に伴う地方債償還金が大きいため、数値は100％未満（80%前後）の状況である。R8年ごろが償還ピークであり、同様の傾向が続く見込である。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使用料収入は前年度と比較してほぼ横ばいであるが、人口減少に伴う収入減等により経費回収率の悪化が懸念される。
⑥汚水処理原価
　地方債償還額の増加による汚水処理原価の悪化が懸念される。
⑦施設利用率
　公共エリアの処理施設で集約処理のため該当なし。
⑧水洗化率
　比較的、供用開始年度が最近のエリアのため、微増傾向にある。
　</t>
    <rPh sb="44" eb="46">
      <t>ゼンゴ</t>
    </rPh>
    <rPh sb="194" eb="195">
      <t>ヨコ</t>
    </rPh>
    <phoneticPr fontId="4"/>
  </si>
  <si>
    <t>　本町の下水道事業は平成13年に供用開始し、18年程度経過している。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下水道事業全体の経営改善の取組みとして、将来的な更新コストや維持管理コストの削減を目的として、農業集落排水処理施設を廃止し、公共下水道処理施設に接続する。R2年度の統廃合を目指す。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</si>
</sst>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3F-46AE-B068-76760D18FF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9E3F-46AE-B068-76760D18FF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2-49D8-83FE-7C7F2A9445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F342-49D8-83FE-7C7F2A9445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76.010000000000005</c:v>
                </c:pt>
                <c:pt idx="1">
                  <c:v>79.290000000000006</c:v>
                </c:pt>
                <c:pt idx="2">
                  <c:v>79.459999999999994</c:v>
                </c:pt>
                <c:pt idx="3">
                  <c:v>82.03</c:v>
                </c:pt>
                <c:pt idx="4">
                  <c:v>83.45</c:v>
                </c:pt>
              </c:numCache>
            </c:numRef>
          </c:val>
          <c:extLst>
            <c:ext xmlns:c16="http://schemas.microsoft.com/office/drawing/2014/chart" uri="{C3380CC4-5D6E-409C-BE32-E72D297353CC}">
              <c16:uniqueId val="{00000000-49A8-4619-AB97-C819E3CFE9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49A8-4619-AB97-C819E3CFE9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75.7</c:v>
                </c:pt>
                <c:pt idx="1">
                  <c:v>75.02</c:v>
                </c:pt>
                <c:pt idx="2">
                  <c:v>81.59</c:v>
                </c:pt>
                <c:pt idx="3">
                  <c:v>83.83</c:v>
                </c:pt>
                <c:pt idx="4">
                  <c:v>77.03</c:v>
                </c:pt>
              </c:numCache>
            </c:numRef>
          </c:val>
          <c:extLst>
            <c:ext xmlns:c16="http://schemas.microsoft.com/office/drawing/2014/chart" uri="{C3380CC4-5D6E-409C-BE32-E72D297353CC}">
              <c16:uniqueId val="{00000000-95AA-4A98-958F-894F8C2DAA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AA-4A98-958F-894F8C2DAA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3-4186-BD0A-011CFBAD27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3-4186-BD0A-011CFBAD27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A-4930-9DB1-F78F6E85F8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A-4930-9DB1-F78F6E85F8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CF-43CF-9508-D2CB862E45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F-43CF-9508-D2CB862E45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5-449B-A5D0-A7D4D3B47E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5-449B-A5D0-A7D4D3B47E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1789.54</c:v>
                </c:pt>
                <c:pt idx="1">
                  <c:v>3393.15</c:v>
                </c:pt>
                <c:pt idx="2">
                  <c:v>3407.65</c:v>
                </c:pt>
                <c:pt idx="3">
                  <c:v>3236.05</c:v>
                </c:pt>
                <c:pt idx="4">
                  <c:v>3190.9</c:v>
                </c:pt>
              </c:numCache>
            </c:numRef>
          </c:val>
          <c:extLst>
            <c:ext xmlns:c16="http://schemas.microsoft.com/office/drawing/2014/chart" uri="{C3380CC4-5D6E-409C-BE32-E72D297353CC}">
              <c16:uniqueId val="{00000000-0A9B-4573-AB87-C03E544CE3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0A9B-4573-AB87-C03E544CE3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57.8</c:v>
                </c:pt>
                <c:pt idx="1">
                  <c:v>58.07</c:v>
                </c:pt>
                <c:pt idx="2">
                  <c:v>52.97</c:v>
                </c:pt>
                <c:pt idx="3">
                  <c:v>100</c:v>
                </c:pt>
                <c:pt idx="4">
                  <c:v>100</c:v>
                </c:pt>
              </c:numCache>
            </c:numRef>
          </c:val>
          <c:extLst>
            <c:ext xmlns:c16="http://schemas.microsoft.com/office/drawing/2014/chart" uri="{C3380CC4-5D6E-409C-BE32-E72D297353CC}">
              <c16:uniqueId val="{00000000-3B4C-439F-A196-6A5AA9C234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3B4C-439F-A196-6A5AA9C234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260.58</c:v>
                </c:pt>
                <c:pt idx="1">
                  <c:v>260.3</c:v>
                </c:pt>
                <c:pt idx="2">
                  <c:v>305.48</c:v>
                </c:pt>
                <c:pt idx="3">
                  <c:v>159.43</c:v>
                </c:pt>
                <c:pt idx="4">
                  <c:v>162.76</c:v>
                </c:pt>
              </c:numCache>
            </c:numRef>
          </c:val>
          <c:extLst>
            <c:ext xmlns:c16="http://schemas.microsoft.com/office/drawing/2014/chart" uri="{C3380CC4-5D6E-409C-BE32-E72D297353CC}">
              <c16:uniqueId val="{00000000-3D82-4E7E-A2F4-51DE818635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3D82-4E7E-A2F4-51DE818635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入善町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24860</v>
      </c>
      <c r="AM8" s="50"/>
      <c r="AN8" s="50"/>
      <c r="AO8" s="50"/>
      <c r="AP8" s="50"/>
      <c r="AQ8" s="50"/>
      <c r="AR8" s="50"/>
      <c r="AS8" s="50"/>
      <c r="AT8" s="45">
        <f>データ!T6</f>
        <v>71.25</v>
      </c>
      <c r="AU8" s="45"/>
      <c r="AV8" s="45"/>
      <c r="AW8" s="45"/>
      <c r="AX8" s="45"/>
      <c r="AY8" s="45"/>
      <c r="AZ8" s="45"/>
      <c r="BA8" s="45"/>
      <c r="BB8" s="45">
        <f>データ!U6</f>
        <v>348.91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50.61</v>
      </c>
      <c r="Q10" s="45"/>
      <c r="R10" s="45"/>
      <c r="S10" s="45"/>
      <c r="T10" s="45"/>
      <c r="U10" s="45"/>
      <c r="V10" s="45"/>
      <c r="W10" s="45">
        <f>データ!Q6</f>
        <v>85</v>
      </c>
      <c r="X10" s="45"/>
      <c r="Y10" s="45"/>
      <c r="Z10" s="45"/>
      <c r="AA10" s="45"/>
      <c r="AB10" s="45"/>
      <c r="AC10" s="45"/>
      <c r="AD10" s="50">
        <f>データ!R6</f>
        <v>3672</v>
      </c>
      <c r="AE10" s="50"/>
      <c r="AF10" s="50"/>
      <c r="AG10" s="50"/>
      <c r="AH10" s="50"/>
      <c r="AI10" s="50"/>
      <c r="AJ10" s="50"/>
      <c r="AK10" s="2"/>
      <c r="AL10" s="50">
        <f>データ!V6</f>
        <v>12548</v>
      </c>
      <c r="AM10" s="50"/>
      <c r="AN10" s="50"/>
      <c r="AO10" s="50"/>
      <c r="AP10" s="50"/>
      <c r="AQ10" s="50"/>
      <c r="AR10" s="50"/>
      <c r="AS10" s="50"/>
      <c r="AT10" s="45">
        <f>データ!W6</f>
        <v>4.08</v>
      </c>
      <c r="AU10" s="45"/>
      <c r="AV10" s="45"/>
      <c r="AW10" s="45"/>
      <c r="AX10" s="45"/>
      <c r="AY10" s="45"/>
      <c r="AZ10" s="45"/>
      <c r="BA10" s="45"/>
      <c r="BB10" s="45">
        <f>データ!X6</f>
        <v>3075.49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Ik7KFMjTSluAgb5GXC9cqq73jcvkZ+4v5eEMjfCa8F9704V3RypqWML7/B1QkoSVfg389MKvVZ8qV5/tZO6u4Q==" saltValue="WwWwm+L1X9yPGXtAXoNE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163422</v>
      </c>
      <c r="D6" s="33">
        <f t="shared" si="3"/>
        <v>47</v>
      </c>
      <c r="E6" s="33">
        <f t="shared" si="3"/>
        <v>17</v>
      </c>
      <c r="F6" s="33">
        <f t="shared" si="3"/>
        <v>4</v>
      </c>
      <c r="G6" s="33">
        <f t="shared" si="3"/>
        <v>0</v>
      </c>
      <c r="H6" s="33" t="str">
        <f t="shared" si="3"/>
        <v>富山県　入善町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50.61</v>
      </c>
      <c r="Q6" s="34">
        <f t="shared" si="3"/>
        <v>85</v>
      </c>
      <c r="R6" s="34">
        <f t="shared" si="3"/>
        <v>3672</v>
      </c>
      <c r="S6" s="34">
        <f t="shared" si="3"/>
        <v>24860</v>
      </c>
      <c r="T6" s="34">
        <f t="shared" si="3"/>
        <v>71.25</v>
      </c>
      <c r="U6" s="34">
        <f t="shared" si="3"/>
        <v>348.91</v>
      </c>
      <c r="V6" s="34">
        <f t="shared" si="3"/>
        <v>12548</v>
      </c>
      <c r="W6" s="34">
        <f t="shared" si="3"/>
        <v>4.08</v>
      </c>
      <c r="X6" s="34">
        <f t="shared" si="3"/>
        <v>3075.49</v>
      </c>
      <c r="Y6" s="35">
        <f>IF(Y7="",NA(),Y7)</f>
        <v>75.7</v>
      </c>
      <c r="Z6" s="35">
        <f t="shared" ref="Z6:AH6" si="4">IF(Z7="",NA(),Z7)</f>
        <v>75.02</v>
      </c>
      <c r="AA6" s="35">
        <f t="shared" si="4"/>
        <v>81.59</v>
      </c>
      <c r="AB6" s="35">
        <f t="shared" si="4"/>
        <v>83.83</v>
      </c>
      <c r="AC6" s="35">
        <f t="shared" si="4"/>
        <v>77.03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1789.54</v>
      </c>
      <c r="BG6" s="35">
        <f t="shared" ref="BG6:BO6" si="7">IF(BG7="",NA(),BG7)</f>
        <v>3393.15</v>
      </c>
      <c r="BH6" s="35">
        <f t="shared" si="7"/>
        <v>3407.65</v>
      </c>
      <c r="BI6" s="35">
        <f t="shared" si="7"/>
        <v>3236.05</v>
      </c>
      <c r="BJ6" s="35">
        <f t="shared" si="7"/>
        <v>3190.9</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57.8</v>
      </c>
      <c r="BR6" s="35">
        <f t="shared" ref="BR6:BZ6" si="8">IF(BR7="",NA(),BR7)</f>
        <v>58.07</v>
      </c>
      <c r="BS6" s="35">
        <f t="shared" si="8"/>
        <v>52.97</v>
      </c>
      <c r="BT6" s="35">
        <f t="shared" si="8"/>
        <v>100</v>
      </c>
      <c r="BU6" s="35">
        <f t="shared" si="8"/>
        <v>100</v>
      </c>
      <c r="BV6" s="35">
        <f t="shared" si="8"/>
        <v>50.54</v>
      </c>
      <c r="BW6" s="35">
        <f t="shared" si="8"/>
        <v>49.22</v>
      </c>
      <c r="BX6" s="35">
        <f t="shared" si="8"/>
        <v>69.87</v>
      </c>
      <c r="BY6" s="35">
        <f t="shared" si="8"/>
        <v>74.3</v>
      </c>
      <c r="BZ6" s="35">
        <f t="shared" si="8"/>
        <v>72.260000000000005</v>
      </c>
      <c r="CA6" s="34" t="str">
        <f>IF(CA7="","",IF(CA7="-","【-】","【"&amp;SUBSTITUTE(TEXT(CA7,"#,##0.00"),"-","△")&amp;"】"))</f>
        <v>【74.48】</v>
      </c>
      <c r="CB6" s="35">
        <f>IF(CB7="",NA(),CB7)</f>
        <v>260.58</v>
      </c>
      <c r="CC6" s="35">
        <f t="shared" ref="CC6:CK6" si="9">IF(CC7="",NA(),CC7)</f>
        <v>260.3</v>
      </c>
      <c r="CD6" s="35">
        <f t="shared" si="9"/>
        <v>305.48</v>
      </c>
      <c r="CE6" s="35">
        <f t="shared" si="9"/>
        <v>159.43</v>
      </c>
      <c r="CF6" s="35">
        <f t="shared" si="9"/>
        <v>162.76</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76.010000000000005</v>
      </c>
      <c r="CY6" s="35">
        <f t="shared" ref="CY6:DG6" si="11">IF(CY7="",NA(),CY7)</f>
        <v>79.290000000000006</v>
      </c>
      <c r="CZ6" s="35">
        <f t="shared" si="11"/>
        <v>79.459999999999994</v>
      </c>
      <c r="DA6" s="35">
        <f t="shared" si="11"/>
        <v>82.03</v>
      </c>
      <c r="DB6" s="35">
        <f t="shared" si="11"/>
        <v>83.45</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163422</v>
      </c>
      <c r="D7" s="37">
        <v>47</v>
      </c>
      <c r="E7" s="37">
        <v>17</v>
      </c>
      <c r="F7" s="37">
        <v>4</v>
      </c>
      <c r="G7" s="37">
        <v>0</v>
      </c>
      <c r="H7" s="37" t="s">
        <v>98</v>
      </c>
      <c r="I7" s="37" t="s">
        <v>99</v>
      </c>
      <c r="J7" s="37" t="s">
        <v>100</v>
      </c>
      <c r="K7" s="37" t="s">
        <v>101</v>
      </c>
      <c r="L7" s="37" t="s">
        <v>102</v>
      </c>
      <c r="M7" s="37" t="s">
        <v>103</v>
      </c>
      <c r="N7" s="38" t="s">
        <v>104</v>
      </c>
      <c r="O7" s="38" t="s">
        <v>105</v>
      </c>
      <c r="P7" s="38">
        <v>50.61</v>
      </c>
      <c r="Q7" s="38">
        <v>85</v>
      </c>
      <c r="R7" s="38">
        <v>3672</v>
      </c>
      <c r="S7" s="38">
        <v>24860</v>
      </c>
      <c r="T7" s="38">
        <v>71.25</v>
      </c>
      <c r="U7" s="38">
        <v>348.91</v>
      </c>
      <c r="V7" s="38">
        <v>12548</v>
      </c>
      <c r="W7" s="38">
        <v>4.08</v>
      </c>
      <c r="X7" s="38">
        <v>3075.49</v>
      </c>
      <c r="Y7" s="38">
        <v>75.7</v>
      </c>
      <c r="Z7" s="38">
        <v>75.02</v>
      </c>
      <c r="AA7" s="38">
        <v>81.59</v>
      </c>
      <c r="AB7" s="38">
        <v>83.83</v>
      </c>
      <c r="AC7" s="38">
        <v>77.03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1789.54</v>
      </c>
      <c r="BG7" s="38">
        <v>3393.15</v>
      </c>
      <c r="BH7" s="38">
        <v>3407.65</v>
      </c>
      <c r="BI7" s="38">
        <v>3236.05</v>
      </c>
      <c r="BJ7" s="38">
        <v>3190.9</v>
      </c>
      <c r="BK7" s="38">
        <v>1671.86</v>
      </c>
      <c r="BL7" s="38">
        <v>1673.47</v>
      </c>
      <c r="BM7" s="38">
        <v>1298.9100000000001</v>
      </c>
      <c r="BN7" s="38">
        <v>1243.71</v>
      </c>
      <c r="BO7" s="38">
        <v>1194.1500000000001</v>
      </c>
      <c r="BP7" s="38">
        <v>1209.4000000000001</v>
      </c>
      <c r="BQ7" s="38">
        <v>57.8</v>
      </c>
      <c r="BR7" s="38">
        <v>58.07</v>
      </c>
      <c r="BS7" s="38">
        <v>52.97</v>
      </c>
      <c r="BT7" s="38">
        <v>100</v>
      </c>
      <c r="BU7" s="38">
        <v>100</v>
      </c>
      <c r="BV7" s="38">
        <v>50.54</v>
      </c>
      <c r="BW7" s="38">
        <v>49.22</v>
      </c>
      <c r="BX7" s="38">
        <v>69.87</v>
      </c>
      <c r="BY7" s="38">
        <v>74.3</v>
      </c>
      <c r="BZ7" s="38">
        <v>72.260000000000005</v>
      </c>
      <c r="CA7" s="38">
        <v>74.48</v>
      </c>
      <c r="CB7" s="38">
        <v>260.58</v>
      </c>
      <c r="CC7" s="38">
        <v>260.3</v>
      </c>
      <c r="CD7" s="38">
        <v>305.48</v>
      </c>
      <c r="CE7" s="38">
        <v>159.43</v>
      </c>
      <c r="CF7" s="38">
        <v>162.76</v>
      </c>
      <c r="CG7" s="38">
        <v>320.36</v>
      </c>
      <c r="CH7" s="38">
        <v>332.02</v>
      </c>
      <c r="CI7" s="38">
        <v>234.96</v>
      </c>
      <c r="CJ7" s="38">
        <v>221.81</v>
      </c>
      <c r="CK7" s="38">
        <v>230.02</v>
      </c>
      <c r="CL7" s="38">
        <v>219.46</v>
      </c>
      <c r="CM7" s="38" t="s">
        <v>104</v>
      </c>
      <c r="CN7" s="38" t="s">
        <v>104</v>
      </c>
      <c r="CO7" s="38" t="s">
        <v>104</v>
      </c>
      <c r="CP7" s="38" t="s">
        <v>104</v>
      </c>
      <c r="CQ7" s="38" t="s">
        <v>104</v>
      </c>
      <c r="CR7" s="38">
        <v>34.74</v>
      </c>
      <c r="CS7" s="38">
        <v>36.65</v>
      </c>
      <c r="CT7" s="38">
        <v>42.9</v>
      </c>
      <c r="CU7" s="38">
        <v>43.36</v>
      </c>
      <c r="CV7" s="38">
        <v>42.56</v>
      </c>
      <c r="CW7" s="38">
        <v>42.82</v>
      </c>
      <c r="CX7" s="38">
        <v>76.010000000000005</v>
      </c>
      <c r="CY7" s="38">
        <v>79.290000000000006</v>
      </c>
      <c r="CZ7" s="38">
        <v>79.459999999999994</v>
      </c>
      <c r="DA7" s="38">
        <v>82.03</v>
      </c>
      <c r="DB7" s="38">
        <v>83.45</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cp:lastPrinted>2020-02-02T23:58:19Z</cp:lastPrinted>
  <dcterms:created xsi:type="dcterms:W3CDTF">2019-12-05T05:11:54Z</dcterms:created>
  <dcterms:modified xsi:type="dcterms:W3CDTF">2020-02-02T23:58:25Z</dcterms:modified>
  <cp:category/>
</cp:coreProperties>
</file>