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00204005t\Desktop\R1（H30年度分）経営比較分析表（R2.1.17県から照会）\14_入善町\下水道（法非適用）\"/>
    </mc:Choice>
  </mc:AlternateContent>
  <workbookProtection workbookAlgorithmName="SHA-512" workbookHashValue="Oh8OPQ7902GXNon4QD513c3lCaaKKyN8pUq/Jff0/FZmzdAzRu8FDdjLVjIe+HDHeFiMCbFwrqIBM8d/2X7Ujw==" workbookSaltValue="yCfKVTOmZDfiYW1hfE5n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<sst xmlns="http://schemas.openxmlformats.org/spreadsheetml/2006/main" count="228" uniqueCount="114">
  <si>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</si>
  <si>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</si>
  <si>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</si>
  <si>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</si>
  <si>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</si>
  <si>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</si>
  <si>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</si>
  <si>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</si>
  <si>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</si>
  <si>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</si>
  <si>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</si>
  <si>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</si>
  <si>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</si>
  <si>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</si>
  <si>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</si>
  <si>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</si>
  <si>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</si>
  <si>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</si>
  <si>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</si>
  <si>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</si>
  <si>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</si>
  <si>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</si>
  <si>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</si>
  <si>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</si>
  <si>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</si>
  <si>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</si>
  <si>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</si>
  <si>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</si>
  <si>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</si>
  <si>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</si>
  <si>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</si>
  <si>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</si>
  <si>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</si>
  <si>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</si>
  <si>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</si>
  <si>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</si>
  <si>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</si>
  <si>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</si>
  <si>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</si>
  <si>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</si>
  <si>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</si>
  <si>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</si>
  <si>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</si>
  <si>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</si>
  <si>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</si>
  <si>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</si>
  <si>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</si>
  <si>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</si>
  <si>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</si>
  <si>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</si>
  <si>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</si>
  <si>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</si>
  <si>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</si>
  <si>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</si>
  <si>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</si>
  <si>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</si>
  <si>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</si>
  <si>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</si>
  <si>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</si>
  <si>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</si>
  <si>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</si>
  <si>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</si>
  <si>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</si>
  <si>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</si>
  <si>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</si>
  <si>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</si>
  <si>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</si>
  <si>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</si>
  <si>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</si>
  <si>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</si>
  <si>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</si>
  <si>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</si>
  <si>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</si>
  <si>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</si>
  <si>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</si>
  <si>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</si>
  <si>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</si>
  <si>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</si>
  <si>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</si>
  <si>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</si>
  <si>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</si>
  <si>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</si>
  <si>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</si>
  <si>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</si>
  <si>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</si>
  <si>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</si>
  <si>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</si>
  <si>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</si>
  <si>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</si>
  <si>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</si>
  <si>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</si>
  <si>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</si>
  <si>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</si>
  <si>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</si>
  <si>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</si>
  <si>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</si>
  <si>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</si>
  <si>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</si>
  <si>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</si>
  <si>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</si>
  <si>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</si>
  <si>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</si>
  <si>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</si>
  <si>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</si>
  <si>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</si>
  <si>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</si>
  <si>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</si>
  <si>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</si>
  <si>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</si>
  <si>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</si>
  <si>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</si>
  <si>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</si>
  <si>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下水道整備に伴う地方債償還金が大きいため、数値は100％未満（60%前後）の状況である。R8年ごろが償還ピークであり、同様の傾向が続く見込である。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使用料収入は前年度と比較して微増しているが、人口減少に伴う収入減等により経費回収率の悪化が懸念される。
⑥汚水処理原価
　地方債償還額の増加による汚水処理原価の悪化が懸念される。
⑦施設利用率
　人口減少とともに微減傾向にある。また、施設については、農業集落排水処理施設を廃止し、公共下水道処理施設に接続する計画である。R2年度の統廃合を目指す。
⑧水洗化率
　比較的供用開始年度が早いエリアのため、普及率はほぼ横ばい傾向にある。
　</t>
    <rPh sb="44" eb="46">
      <t>ゼンゴ</t>
    </rPh>
    <rPh sb="297" eb="299">
      <t>シセツ</t>
    </rPh>
    <rPh sb="305" eb="307">
      <t>ノウギョウ</t>
    </rPh>
    <rPh sb="307" eb="309">
      <t>シュウラク</t>
    </rPh>
    <rPh sb="309" eb="311">
      <t>ハイスイ</t>
    </rPh>
    <rPh sb="311" eb="313">
      <t>ショリ</t>
    </rPh>
    <rPh sb="313" eb="315">
      <t>シセツ</t>
    </rPh>
    <rPh sb="316" eb="318">
      <t>ハイシ</t>
    </rPh>
    <rPh sb="320" eb="322">
      <t>コウキョウ</t>
    </rPh>
    <rPh sb="322" eb="325">
      <t>ゲスイドウ</t>
    </rPh>
    <rPh sb="325" eb="327">
      <t>ショリ</t>
    </rPh>
    <rPh sb="327" eb="329">
      <t>シセツ</t>
    </rPh>
    <rPh sb="330" eb="332">
      <t>セツゾク</t>
    </rPh>
    <rPh sb="334" eb="336">
      <t>ケイカク</t>
    </rPh>
    <rPh sb="342" eb="344">
      <t>ネンド</t>
    </rPh>
    <phoneticPr fontId="4"/>
  </si>
  <si>
    <t>　本町の下水道事業は平成13年に供用開始し、18年程度経過している。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下水道事業全体の経営改善の取組みとして、将来的な更新コストや維持管理コストの削減を目的として、農業集落排水処理施設を廃止し、公共下水道処理施設に接続する。R2年度の統廃合を目指す。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</si>
</sst>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4F-448C-83E7-D7DE2F89B29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9D4F-448C-83E7-D7DE2F89B29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73.64</c:v>
                </c:pt>
                <c:pt idx="1">
                  <c:v>76.06</c:v>
                </c:pt>
                <c:pt idx="2">
                  <c:v>72.27</c:v>
                </c:pt>
                <c:pt idx="3">
                  <c:v>73.94</c:v>
                </c:pt>
                <c:pt idx="4">
                  <c:v>71.52</c:v>
                </c:pt>
              </c:numCache>
            </c:numRef>
          </c:val>
          <c:extLst>
            <c:ext xmlns:c16="http://schemas.microsoft.com/office/drawing/2014/chart" uri="{C3380CC4-5D6E-409C-BE32-E72D297353CC}">
              <c16:uniqueId val="{00000000-448D-40FC-9E58-F3D0CF9BAF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448D-40FC-9E58-F3D0CF9BAF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84.87</c:v>
                </c:pt>
                <c:pt idx="1">
                  <c:v>84.96</c:v>
                </c:pt>
                <c:pt idx="2">
                  <c:v>85.74</c:v>
                </c:pt>
                <c:pt idx="3">
                  <c:v>88.66</c:v>
                </c:pt>
                <c:pt idx="4">
                  <c:v>88.93</c:v>
                </c:pt>
              </c:numCache>
            </c:numRef>
          </c:val>
          <c:extLst>
            <c:ext xmlns:c16="http://schemas.microsoft.com/office/drawing/2014/chart" uri="{C3380CC4-5D6E-409C-BE32-E72D297353CC}">
              <c16:uniqueId val="{00000000-20A3-48C8-9034-D42727CA9D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20A3-48C8-9034-D42727CA9D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57.71</c:v>
                </c:pt>
                <c:pt idx="1">
                  <c:v>60.81</c:v>
                </c:pt>
                <c:pt idx="2">
                  <c:v>61.56</c:v>
                </c:pt>
                <c:pt idx="3">
                  <c:v>65.319999999999993</c:v>
                </c:pt>
                <c:pt idx="4">
                  <c:v>70.790000000000006</c:v>
                </c:pt>
              </c:numCache>
            </c:numRef>
          </c:val>
          <c:extLst>
            <c:ext xmlns:c16="http://schemas.microsoft.com/office/drawing/2014/chart" uri="{C3380CC4-5D6E-409C-BE32-E72D297353CC}">
              <c16:uniqueId val="{00000000-04A3-4FD3-BE02-CE6F9F4598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3-4FD3-BE02-CE6F9F4598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1-42F7-B7DF-2CF0114329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1-42F7-B7DF-2CF0114329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F-4C46-8A39-C52F87F3F7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F-4C46-8A39-C52F87F3F7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ED-4AB1-9EB7-F5DD39AD05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ED-4AB1-9EB7-F5DD39AD05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64-4420-AB12-9594E08309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64-4420-AB12-9594E08309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3340.67</c:v>
                </c:pt>
                <c:pt idx="1">
                  <c:v>4492.57</c:v>
                </c:pt>
                <c:pt idx="2">
                  <c:v>4485.41</c:v>
                </c:pt>
                <c:pt idx="3">
                  <c:v>4311.33</c:v>
                </c:pt>
                <c:pt idx="4">
                  <c:v>4128.74</c:v>
                </c:pt>
              </c:numCache>
            </c:numRef>
          </c:val>
          <c:extLst>
            <c:ext xmlns:c16="http://schemas.microsoft.com/office/drawing/2014/chart" uri="{C3380CC4-5D6E-409C-BE32-E72D297353CC}">
              <c16:uniqueId val="{00000000-5F9F-44C2-A95B-3C39AB3B47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5F9F-44C2-A95B-3C39AB3B47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34.700000000000003</c:v>
                </c:pt>
                <c:pt idx="1">
                  <c:v>35.29</c:v>
                </c:pt>
                <c:pt idx="2">
                  <c:v>40.630000000000003</c:v>
                </c:pt>
                <c:pt idx="3">
                  <c:v>100</c:v>
                </c:pt>
                <c:pt idx="4">
                  <c:v>100</c:v>
                </c:pt>
              </c:numCache>
            </c:numRef>
          </c:val>
          <c:extLst>
            <c:ext xmlns:c16="http://schemas.microsoft.com/office/drawing/2014/chart" uri="{C3380CC4-5D6E-409C-BE32-E72D297353CC}">
              <c16:uniqueId val="{00000000-D4D9-4859-988A-F8BEF01EF23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D4D9-4859-988A-F8BEF01EF23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413.65</c:v>
                </c:pt>
                <c:pt idx="1">
                  <c:v>408.55</c:v>
                </c:pt>
                <c:pt idx="2">
                  <c:v>370.06</c:v>
                </c:pt>
                <c:pt idx="3">
                  <c:v>150.13999999999999</c:v>
                </c:pt>
                <c:pt idx="4">
                  <c:v>153.88999999999999</c:v>
                </c:pt>
              </c:numCache>
            </c:numRef>
          </c:val>
          <c:extLst>
            <c:ext xmlns:c16="http://schemas.microsoft.com/office/drawing/2014/chart" uri="{C3380CC4-5D6E-409C-BE32-E72D297353CC}">
              <c16:uniqueId val="{00000000-EC62-4285-B2B3-8E42645C69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EC62-4285-B2B3-8E42645C69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入善町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24860</v>
      </c>
      <c r="AM8" s="50"/>
      <c r="AN8" s="50"/>
      <c r="AO8" s="50"/>
      <c r="AP8" s="50"/>
      <c r="AQ8" s="50"/>
      <c r="AR8" s="50"/>
      <c r="AS8" s="50"/>
      <c r="AT8" s="45">
        <f>データ!T6</f>
        <v>71.25</v>
      </c>
      <c r="AU8" s="45"/>
      <c r="AV8" s="45"/>
      <c r="AW8" s="45"/>
      <c r="AX8" s="45"/>
      <c r="AY8" s="45"/>
      <c r="AZ8" s="45"/>
      <c r="BA8" s="45"/>
      <c r="BB8" s="45">
        <f>データ!U6</f>
        <v>348.91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21.2</v>
      </c>
      <c r="Q10" s="45"/>
      <c r="R10" s="45"/>
      <c r="S10" s="45"/>
      <c r="T10" s="45"/>
      <c r="U10" s="45"/>
      <c r="V10" s="45"/>
      <c r="W10" s="45">
        <f>データ!Q6</f>
        <v>85</v>
      </c>
      <c r="X10" s="45"/>
      <c r="Y10" s="45"/>
      <c r="Z10" s="45"/>
      <c r="AA10" s="45"/>
      <c r="AB10" s="45"/>
      <c r="AC10" s="45"/>
      <c r="AD10" s="50">
        <f>データ!R6</f>
        <v>3672</v>
      </c>
      <c r="AE10" s="50"/>
      <c r="AF10" s="50"/>
      <c r="AG10" s="50"/>
      <c r="AH10" s="50"/>
      <c r="AI10" s="50"/>
      <c r="AJ10" s="50"/>
      <c r="AK10" s="2"/>
      <c r="AL10" s="50">
        <f>データ!V6</f>
        <v>5257</v>
      </c>
      <c r="AM10" s="50"/>
      <c r="AN10" s="50"/>
      <c r="AO10" s="50"/>
      <c r="AP10" s="50"/>
      <c r="AQ10" s="50"/>
      <c r="AR10" s="50"/>
      <c r="AS10" s="50"/>
      <c r="AT10" s="45">
        <f>データ!W6</f>
        <v>3.17</v>
      </c>
      <c r="AU10" s="45"/>
      <c r="AV10" s="45"/>
      <c r="AW10" s="45"/>
      <c r="AX10" s="45"/>
      <c r="AY10" s="45"/>
      <c r="AZ10" s="45"/>
      <c r="BA10" s="45"/>
      <c r="BB10" s="45">
        <f>データ!X6</f>
        <v>1658.36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LxDWy4nYOP4ZNA/Fw1hCBW/tbfQtPbTW4BWhHKsqtBI9SFSdKuxYS8hWl5pTzwKvJ043xTlPfDj8pXRD/Ll/HQ==" saltValue="PGce6ZkahWb+SfXpnHh8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163422</v>
      </c>
      <c r="D6" s="33">
        <f t="shared" si="3"/>
        <v>47</v>
      </c>
      <c r="E6" s="33">
        <f t="shared" si="3"/>
        <v>17</v>
      </c>
      <c r="F6" s="33">
        <f t="shared" si="3"/>
        <v>5</v>
      </c>
      <c r="G6" s="33">
        <f t="shared" si="3"/>
        <v>0</v>
      </c>
      <c r="H6" s="33" t="str">
        <f t="shared" si="3"/>
        <v>富山県　入善町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21.2</v>
      </c>
      <c r="Q6" s="34">
        <f t="shared" si="3"/>
        <v>85</v>
      </c>
      <c r="R6" s="34">
        <f t="shared" si="3"/>
        <v>3672</v>
      </c>
      <c r="S6" s="34">
        <f t="shared" si="3"/>
        <v>24860</v>
      </c>
      <c r="T6" s="34">
        <f t="shared" si="3"/>
        <v>71.25</v>
      </c>
      <c r="U6" s="34">
        <f t="shared" si="3"/>
        <v>348.91</v>
      </c>
      <c r="V6" s="34">
        <f t="shared" si="3"/>
        <v>5257</v>
      </c>
      <c r="W6" s="34">
        <f t="shared" si="3"/>
        <v>3.17</v>
      </c>
      <c r="X6" s="34">
        <f t="shared" si="3"/>
        <v>1658.36</v>
      </c>
      <c r="Y6" s="35">
        <f>IF(Y7="",NA(),Y7)</f>
        <v>57.71</v>
      </c>
      <c r="Z6" s="35">
        <f t="shared" ref="Z6:AH6" si="4">IF(Z7="",NA(),Z7)</f>
        <v>60.81</v>
      </c>
      <c r="AA6" s="35">
        <f t="shared" si="4"/>
        <v>61.56</v>
      </c>
      <c r="AB6" s="35">
        <f t="shared" si="4"/>
        <v>65.319999999999993</v>
      </c>
      <c r="AC6" s="35">
        <f t="shared" si="4"/>
        <v>70.790000000000006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3340.67</v>
      </c>
      <c r="BG6" s="35">
        <f t="shared" ref="BG6:BO6" si="7">IF(BG7="",NA(),BG7)</f>
        <v>4492.57</v>
      </c>
      <c r="BH6" s="35">
        <f t="shared" si="7"/>
        <v>4485.41</v>
      </c>
      <c r="BI6" s="35">
        <f t="shared" si="7"/>
        <v>4311.33</v>
      </c>
      <c r="BJ6" s="35">
        <f t="shared" si="7"/>
        <v>4128.74</v>
      </c>
      <c r="BK6" s="35">
        <f t="shared" si="7"/>
        <v>1161.05</v>
      </c>
      <c r="BL6" s="35">
        <f t="shared" si="7"/>
        <v>1081.8</v>
      </c>
      <c r="BM6" s="35">
        <f t="shared" si="7"/>
        <v>974.93</v>
      </c>
      <c r="BN6" s="35">
        <f t="shared" si="7"/>
        <v>855.8</v>
      </c>
      <c r="BO6" s="35">
        <f t="shared" si="7"/>
        <v>789.46</v>
      </c>
      <c r="BP6" s="34" t="str">
        <f>IF(BP7="","",IF(BP7="-","【-】","【"&amp;SUBSTITUTE(TEXT(BP7,"#,##0.00"),"-","△")&amp;"】"))</f>
        <v>【747.76】</v>
      </c>
      <c r="BQ6" s="35">
        <f>IF(BQ7="",NA(),BQ7)</f>
        <v>34.700000000000003</v>
      </c>
      <c r="BR6" s="35">
        <f t="shared" ref="BR6:BZ6" si="8">IF(BR7="",NA(),BR7)</f>
        <v>35.29</v>
      </c>
      <c r="BS6" s="35">
        <f t="shared" si="8"/>
        <v>40.630000000000003</v>
      </c>
      <c r="BT6" s="35">
        <f t="shared" si="8"/>
        <v>100</v>
      </c>
      <c r="BU6" s="35">
        <f t="shared" si="8"/>
        <v>100</v>
      </c>
      <c r="BV6" s="35">
        <f t="shared" si="8"/>
        <v>41.08</v>
      </c>
      <c r="BW6" s="35">
        <f t="shared" si="8"/>
        <v>52.19</v>
      </c>
      <c r="BX6" s="35">
        <f t="shared" si="8"/>
        <v>55.32</v>
      </c>
      <c r="BY6" s="35">
        <f t="shared" si="8"/>
        <v>59.8</v>
      </c>
      <c r="BZ6" s="35">
        <f t="shared" si="8"/>
        <v>57.77</v>
      </c>
      <c r="CA6" s="34" t="str">
        <f>IF(CA7="","",IF(CA7="-","【-】","【"&amp;SUBSTITUTE(TEXT(CA7,"#,##0.00"),"-","△")&amp;"】"))</f>
        <v>【59.51】</v>
      </c>
      <c r="CB6" s="35">
        <f>IF(CB7="",NA(),CB7)</f>
        <v>413.65</v>
      </c>
      <c r="CC6" s="35">
        <f t="shared" ref="CC6:CK6" si="9">IF(CC7="",NA(),CC7)</f>
        <v>408.55</v>
      </c>
      <c r="CD6" s="35">
        <f t="shared" si="9"/>
        <v>370.06</v>
      </c>
      <c r="CE6" s="35">
        <f t="shared" si="9"/>
        <v>150.13999999999999</v>
      </c>
      <c r="CF6" s="35">
        <f t="shared" si="9"/>
        <v>153.88999999999999</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73.64</v>
      </c>
      <c r="CN6" s="35">
        <f t="shared" ref="CN6:CV6" si="10">IF(CN7="",NA(),CN7)</f>
        <v>76.06</v>
      </c>
      <c r="CO6" s="35">
        <f t="shared" si="10"/>
        <v>72.27</v>
      </c>
      <c r="CP6" s="35">
        <f t="shared" si="10"/>
        <v>73.94</v>
      </c>
      <c r="CQ6" s="35">
        <f t="shared" si="10"/>
        <v>71.52</v>
      </c>
      <c r="CR6" s="35">
        <f t="shared" si="10"/>
        <v>44.69</v>
      </c>
      <c r="CS6" s="35">
        <f t="shared" si="10"/>
        <v>52.31</v>
      </c>
      <c r="CT6" s="35">
        <f t="shared" si="10"/>
        <v>60.65</v>
      </c>
      <c r="CU6" s="35">
        <f t="shared" si="10"/>
        <v>51.75</v>
      </c>
      <c r="CV6" s="35">
        <f t="shared" si="10"/>
        <v>50.68</v>
      </c>
      <c r="CW6" s="34" t="str">
        <f>IF(CW7="","",IF(CW7="-","【-】","【"&amp;SUBSTITUTE(TEXT(CW7,"#,##0.00"),"-","△")&amp;"】"))</f>
        <v>【52.23】</v>
      </c>
      <c r="CX6" s="35">
        <f>IF(CX7="",NA(),CX7)</f>
        <v>84.87</v>
      </c>
      <c r="CY6" s="35">
        <f t="shared" ref="CY6:DG6" si="11">IF(CY7="",NA(),CY7)</f>
        <v>84.96</v>
      </c>
      <c r="CZ6" s="35">
        <f t="shared" si="11"/>
        <v>85.74</v>
      </c>
      <c r="DA6" s="35">
        <f t="shared" si="11"/>
        <v>88.66</v>
      </c>
      <c r="DB6" s="35">
        <f t="shared" si="11"/>
        <v>88.93</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163422</v>
      </c>
      <c r="D7" s="37">
        <v>47</v>
      </c>
      <c r="E7" s="37">
        <v>17</v>
      </c>
      <c r="F7" s="37">
        <v>5</v>
      </c>
      <c r="G7" s="37">
        <v>0</v>
      </c>
      <c r="H7" s="37" t="s">
        <v>98</v>
      </c>
      <c r="I7" s="37" t="s">
        <v>99</v>
      </c>
      <c r="J7" s="37" t="s">
        <v>100</v>
      </c>
      <c r="K7" s="37" t="s">
        <v>101</v>
      </c>
      <c r="L7" s="37" t="s">
        <v>102</v>
      </c>
      <c r="M7" s="37" t="s">
        <v>103</v>
      </c>
      <c r="N7" s="38" t="s">
        <v>104</v>
      </c>
      <c r="O7" s="38" t="s">
        <v>105</v>
      </c>
      <c r="P7" s="38">
        <v>21.2</v>
      </c>
      <c r="Q7" s="38">
        <v>85</v>
      </c>
      <c r="R7" s="38">
        <v>3672</v>
      </c>
      <c r="S7" s="38">
        <v>24860</v>
      </c>
      <c r="T7" s="38">
        <v>71.25</v>
      </c>
      <c r="U7" s="38">
        <v>348.91</v>
      </c>
      <c r="V7" s="38">
        <v>5257</v>
      </c>
      <c r="W7" s="38">
        <v>3.17</v>
      </c>
      <c r="X7" s="38">
        <v>1658.36</v>
      </c>
      <c r="Y7" s="38">
        <v>57.71</v>
      </c>
      <c r="Z7" s="38">
        <v>60.81</v>
      </c>
      <c r="AA7" s="38">
        <v>61.56</v>
      </c>
      <c r="AB7" s="38">
        <v>65.319999999999993</v>
      </c>
      <c r="AC7" s="38">
        <v>70.790000000000006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3340.67</v>
      </c>
      <c r="BG7" s="38">
        <v>4492.57</v>
      </c>
      <c r="BH7" s="38">
        <v>4485.41</v>
      </c>
      <c r="BI7" s="38">
        <v>4311.33</v>
      </c>
      <c r="BJ7" s="38">
        <v>4128.74</v>
      </c>
      <c r="BK7" s="38">
        <v>1161.05</v>
      </c>
      <c r="BL7" s="38">
        <v>1081.8</v>
      </c>
      <c r="BM7" s="38">
        <v>974.93</v>
      </c>
      <c r="BN7" s="38">
        <v>855.8</v>
      </c>
      <c r="BO7" s="38">
        <v>789.46</v>
      </c>
      <c r="BP7" s="38">
        <v>747.76</v>
      </c>
      <c r="BQ7" s="38">
        <v>34.700000000000003</v>
      </c>
      <c r="BR7" s="38">
        <v>35.29</v>
      </c>
      <c r="BS7" s="38">
        <v>40.630000000000003</v>
      </c>
      <c r="BT7" s="38">
        <v>100</v>
      </c>
      <c r="BU7" s="38">
        <v>100</v>
      </c>
      <c r="BV7" s="38">
        <v>41.08</v>
      </c>
      <c r="BW7" s="38">
        <v>52.19</v>
      </c>
      <c r="BX7" s="38">
        <v>55.32</v>
      </c>
      <c r="BY7" s="38">
        <v>59.8</v>
      </c>
      <c r="BZ7" s="38">
        <v>57.77</v>
      </c>
      <c r="CA7" s="38">
        <v>59.51</v>
      </c>
      <c r="CB7" s="38">
        <v>413.65</v>
      </c>
      <c r="CC7" s="38">
        <v>408.55</v>
      </c>
      <c r="CD7" s="38">
        <v>370.06</v>
      </c>
      <c r="CE7" s="38">
        <v>150.13999999999999</v>
      </c>
      <c r="CF7" s="38">
        <v>153.88999999999999</v>
      </c>
      <c r="CG7" s="38">
        <v>378.08</v>
      </c>
      <c r="CH7" s="38">
        <v>296.14</v>
      </c>
      <c r="CI7" s="38">
        <v>283.17</v>
      </c>
      <c r="CJ7" s="38">
        <v>263.76</v>
      </c>
      <c r="CK7" s="38">
        <v>274.35000000000002</v>
      </c>
      <c r="CL7" s="38">
        <v>261.45999999999998</v>
      </c>
      <c r="CM7" s="38">
        <v>73.64</v>
      </c>
      <c r="CN7" s="38">
        <v>76.06</v>
      </c>
      <c r="CO7" s="38">
        <v>72.27</v>
      </c>
      <c r="CP7" s="38">
        <v>73.94</v>
      </c>
      <c r="CQ7" s="38">
        <v>71.52</v>
      </c>
      <c r="CR7" s="38">
        <v>44.69</v>
      </c>
      <c r="CS7" s="38">
        <v>52.31</v>
      </c>
      <c r="CT7" s="38">
        <v>60.65</v>
      </c>
      <c r="CU7" s="38">
        <v>51.75</v>
      </c>
      <c r="CV7" s="38">
        <v>50.68</v>
      </c>
      <c r="CW7" s="38">
        <v>52.23</v>
      </c>
      <c r="CX7" s="38">
        <v>84.87</v>
      </c>
      <c r="CY7" s="38">
        <v>84.96</v>
      </c>
      <c r="CZ7" s="38">
        <v>85.74</v>
      </c>
      <c r="DA7" s="38">
        <v>88.66</v>
      </c>
      <c r="DB7" s="38">
        <v>88.93</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p:lastModifiedBy>
  <cp:lastPrinted>2020-02-03T00:07:39Z</cp:lastPrinted>
  <dcterms:created xsi:type="dcterms:W3CDTF">2019-12-05T05:19:03Z</dcterms:created>
  <dcterms:modified xsi:type="dcterms:W3CDTF">2020-02-03T00:07:50Z</dcterms:modified>
  <cp:category/>
</cp:coreProperties>
</file>