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00204005t\Desktop\R1（H30年度分）経営比較分析表（R2.1.17県から照会）\14_入善町\下水道（法非適用）\"/>
    </mc:Choice>
  </mc:AlternateContent>
  <workbookProtection workbookAlgorithmName="SHA-512" workbookHashValue="28HuwAdHm8102jRKdOHSW6qkzpYUgAW/sATIwGvSz3rzdKXQuK+ME4ECo8kKdO43Qs+IYZ37miZFHKtaoO4+KA==" workbookSaltValue="2MXwXbG7Aobpe4jnF819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<sst xmlns="http://schemas.openxmlformats.org/spreadsheetml/2006/main" count="233" uniqueCount="114">
  <si>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</si>
  <si>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</si>
  <si>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</si>
  <si>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</si>
  <si>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</si>
  <si>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</si>
  <si>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</si>
  <si>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</si>
  <si>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</si>
  <si>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</si>
  <si>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</si>
  <si>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</si>
  <si>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</si>
  <si>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</si>
  <si>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</si>
  <si>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</si>
  <si>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</si>
  <si>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</si>
  <si>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</si>
  <si>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</si>
  <si>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</si>
  <si>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</si>
  <si>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</si>
  <si>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</si>
  <si>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</si>
  <si>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</si>
  <si>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</si>
  <si>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</si>
  <si>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</si>
  <si>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</si>
  <si>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</si>
  <si>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</si>
  <si>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</si>
  <si>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</si>
  <si>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</si>
  <si>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</si>
  <si>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</si>
  <si>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</si>
  <si>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</si>
  <si>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</si>
  <si>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</si>
  <si>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</si>
  <si>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</si>
  <si>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</si>
  <si>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</si>
  <si>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</si>
  <si>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</si>
  <si>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</si>
  <si>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</si>
  <si>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</si>
  <si>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</si>
  <si>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</si>
  <si>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</si>
  <si>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</si>
  <si>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</si>
  <si>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</si>
  <si>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</si>
  <si>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</si>
  <si>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</si>
  <si>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</si>
  <si>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</si>
  <si>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</si>
  <si>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</si>
  <si>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</si>
  <si>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</si>
  <si>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</si>
  <si>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</si>
  <si>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</si>
  <si>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</si>
  <si>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</si>
  <si>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</si>
  <si>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</si>
  <si>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</si>
  <si>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</si>
  <si>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</si>
  <si>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</si>
  <si>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</si>
  <si>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</si>
  <si>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</si>
  <si>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</si>
  <si>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</si>
  <si>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</si>
  <si>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</si>
  <si>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</si>
  <si>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</si>
  <si>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</si>
  <si>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</si>
  <si>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</si>
  <si>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</si>
  <si>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</si>
  <si>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</si>
  <si>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</si>
  <si>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</si>
  <si>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</si>
  <si>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</si>
  <si>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</si>
  <si>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</si>
  <si>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</si>
  <si>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</si>
  <si>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</si>
  <si>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</si>
  <si>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</si>
  <si>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</si>
  <si>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</si>
  <si>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</si>
  <si>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</si>
  <si>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</si>
  <si>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</si>
  <si>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</si>
  <si>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</si>
  <si>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</si>
  <si>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経営戦略：H29.1策定済
　経営戦略に掲げる、重点課題とアクションプランを確実に実行し、経営改善に努める。
　アクションプランのうち、平成29年度から下水道の本管延伸の抑制、他自治体の汚水受入による余剰能力の活用、将来的な事業統合を見据えた会計統合などが実行済みである。
　今後は、施設統廃合及び事業統合事業など更なるコスト縮減に努めるとともに、適正な使用料水準の検討など、下水道事業のあり方について引続き検討を進める。</t>
    <phoneticPr fontId="4"/>
  </si>
  <si>
    <t>①収益的収支比率
　下水道整備に伴う地方債償還金が大きいため、数値は100％未満の状況である。R8年ごろが償還ピークであり、同様の傾向が続く見込である。
④企業債残高対事業規模比率
　料金収入に対して資本費の負担が大きい状態である。H26年度から資本費平準化債を活用し、償還額をコントロールしながら計画的な償還に努める。
⑤経費回収率
　使用料収入は前年度と比較してほぼ横ばいであるが、人口減少に伴う収入減等により経費回収率の悪化が懸念される。
⑥汚水処理原価
　地方債償還額の増加による汚水処理原価の悪化が懸念される。
⑦施設利用率
　公共エリアの処理施設で集約処理のため該当なし。
⑧水洗化率
　小規模集落のエリアで供用開始から10年程度経過しており、微増傾向にある。</t>
    <phoneticPr fontId="4"/>
  </si>
  <si>
    <t>　本町の下水道事業は平成13年に供用開始し、18年程度経過している。
■管きょ
　管きょの耐用年数は50～75年程度を見込んでおり、しばらくは老朽化に伴う大規模な更新は見込んでいない。
■処理場施設
　長寿命化計画に基づき、耐用年数を迎えた電気・機械設備を中心に順次行っている。
■その他
　下水道事業全体の経営改善の取組みとして、将来的な更新コストや維持管理コストの削減を目的として、農業集落排水処理施設を廃止し、公共下水道処理施設に接続する。R2年度の統廃合を目指す。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</si>
</sst>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E5-409C-9834-A6653B6178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0.26</c:v>
                </c:pt>
              </c:numCache>
            </c:numRef>
          </c:val>
          <c:smooth val="0"/>
          <c:extLst>
            <c:ext xmlns:c16="http://schemas.microsoft.com/office/drawing/2014/chart" uri="{C3380CC4-5D6E-409C-BE32-E72D297353CC}">
              <c16:uniqueId val="{00000001-95E5-409C-9834-A6653B6178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3F-4766-BFD0-85688DE06F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29.43</c:v>
                </c:pt>
              </c:numCache>
            </c:numRef>
          </c:val>
          <c:smooth val="0"/>
          <c:extLst>
            <c:ext xmlns:c16="http://schemas.microsoft.com/office/drawing/2014/chart" uri="{C3380CC4-5D6E-409C-BE32-E72D297353CC}">
              <c16:uniqueId val="{00000001-0D3F-4766-BFD0-85688DE06F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75.260000000000005</c:v>
                </c:pt>
                <c:pt idx="1">
                  <c:v>76.61</c:v>
                </c:pt>
                <c:pt idx="2">
                  <c:v>78.540000000000006</c:v>
                </c:pt>
                <c:pt idx="3">
                  <c:v>81.819999999999993</c:v>
                </c:pt>
                <c:pt idx="4">
                  <c:v>82.19</c:v>
                </c:pt>
              </c:numCache>
            </c:numRef>
          </c:val>
          <c:extLst>
            <c:ext xmlns:c16="http://schemas.microsoft.com/office/drawing/2014/chart" uri="{C3380CC4-5D6E-409C-BE32-E72D297353CC}">
              <c16:uniqueId val="{00000000-821D-4AF7-ABEB-9474814632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66.33</c:v>
                </c:pt>
              </c:numCache>
            </c:numRef>
          </c:val>
          <c:smooth val="0"/>
          <c:extLst>
            <c:ext xmlns:c16="http://schemas.microsoft.com/office/drawing/2014/chart" uri="{C3380CC4-5D6E-409C-BE32-E72D297353CC}">
              <c16:uniqueId val="{00000001-821D-4AF7-ABEB-9474814632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88.9</c:v>
                </c:pt>
                <c:pt idx="1">
                  <c:v>77.819999999999993</c:v>
                </c:pt>
                <c:pt idx="2">
                  <c:v>90.32</c:v>
                </c:pt>
                <c:pt idx="3">
                  <c:v>93.89</c:v>
                </c:pt>
                <c:pt idx="4">
                  <c:v>88.49</c:v>
                </c:pt>
              </c:numCache>
            </c:numRef>
          </c:val>
          <c:extLst>
            <c:ext xmlns:c16="http://schemas.microsoft.com/office/drawing/2014/chart" uri="{C3380CC4-5D6E-409C-BE32-E72D297353CC}">
              <c16:uniqueId val="{00000000-B708-441A-A4F0-AC9B92F888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8-441A-A4F0-AC9B92F888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D6-4F1D-9A9B-AF43024063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D6-4F1D-9A9B-AF43024063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9F-42DE-9D5F-CB3A08F860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9F-42DE-9D5F-CB3A08F860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26-4520-AF3F-43EE4B90F4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26-4520-AF3F-43EE4B90F4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DA-4600-BE2E-C45D4DCC4C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A-4600-BE2E-C45D4DCC4C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1848.46</c:v>
                </c:pt>
                <c:pt idx="1">
                  <c:v>2719.75</c:v>
                </c:pt>
                <c:pt idx="2">
                  <c:v>2638.78</c:v>
                </c:pt>
                <c:pt idx="3">
                  <c:v>2570.35</c:v>
                </c:pt>
                <c:pt idx="4">
                  <c:v>2519.9899999999998</c:v>
                </c:pt>
              </c:numCache>
            </c:numRef>
          </c:val>
          <c:extLst>
            <c:ext xmlns:c16="http://schemas.microsoft.com/office/drawing/2014/chart" uri="{C3380CC4-5D6E-409C-BE32-E72D297353CC}">
              <c16:uniqueId val="{00000000-F4E1-433A-8811-D24CF47FD3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1756.26</c:v>
                </c:pt>
              </c:numCache>
            </c:numRef>
          </c:val>
          <c:smooth val="0"/>
          <c:extLst>
            <c:ext xmlns:c16="http://schemas.microsoft.com/office/drawing/2014/chart" uri="{C3380CC4-5D6E-409C-BE32-E72D297353CC}">
              <c16:uniqueId val="{00000001-F4E1-433A-8811-D24CF47FD3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85.9</c:v>
                </c:pt>
                <c:pt idx="1">
                  <c:v>71.84</c:v>
                </c:pt>
                <c:pt idx="2">
                  <c:v>67.790000000000006</c:v>
                </c:pt>
                <c:pt idx="3">
                  <c:v>100</c:v>
                </c:pt>
                <c:pt idx="4">
                  <c:v>100</c:v>
                </c:pt>
              </c:numCache>
            </c:numRef>
          </c:val>
          <c:extLst>
            <c:ext xmlns:c16="http://schemas.microsoft.com/office/drawing/2014/chart" uri="{C3380CC4-5D6E-409C-BE32-E72D297353CC}">
              <c16:uniqueId val="{00000000-1106-49E9-95E4-3373EC0275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45.78</c:v>
                </c:pt>
              </c:numCache>
            </c:numRef>
          </c:val>
          <c:smooth val="0"/>
          <c:extLst>
            <c:ext xmlns:c16="http://schemas.microsoft.com/office/drawing/2014/chart" uri="{C3380CC4-5D6E-409C-BE32-E72D297353CC}">
              <c16:uniqueId val="{00000001-1106-49E9-95E4-3373EC0275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180.18</c:v>
                </c:pt>
                <c:pt idx="1">
                  <c:v>216.56</c:v>
                </c:pt>
                <c:pt idx="2">
                  <c:v>250.73</c:v>
                </c:pt>
                <c:pt idx="3">
                  <c:v>166.07</c:v>
                </c:pt>
                <c:pt idx="4">
                  <c:v>173.68</c:v>
                </c:pt>
              </c:numCache>
            </c:numRef>
          </c:val>
          <c:extLst>
            <c:ext xmlns:c16="http://schemas.microsoft.com/office/drawing/2014/chart" uri="{C3380CC4-5D6E-409C-BE32-E72D297353CC}">
              <c16:uniqueId val="{00000000-7821-48FB-9EE4-AED99A334D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367.7</c:v>
                </c:pt>
              </c:numCache>
            </c:numRef>
          </c:val>
          <c:smooth val="0"/>
          <c:extLst>
            <c:ext xmlns:c16="http://schemas.microsoft.com/office/drawing/2014/chart" uri="{C3380CC4-5D6E-409C-BE32-E72D297353CC}">
              <c16:uniqueId val="{00000001-7821-48FB-9EE4-AED99A334D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入善町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H3</v>
      </c>
      <c r="X8" s="48"/>
      <c r="Y8" s="48"/>
      <c r="Z8" s="48"/>
      <c r="AA8" s="48"/>
      <c r="AB8" s="48"/>
      <c r="AC8" s="48"/>
      <c r="AD8" s="49" t="str">
        <f>データ!$M$6</f>
        <v>非設置</v>
      </c>
      <c r="AE8" s="49"/>
      <c r="AF8" s="49"/>
      <c r="AG8" s="49"/>
      <c r="AH8" s="49"/>
      <c r="AI8" s="49"/>
      <c r="AJ8" s="49"/>
      <c r="AK8" s="3"/>
      <c r="AL8" s="50">
        <f>データ!S6</f>
        <v>24860</v>
      </c>
      <c r="AM8" s="50"/>
      <c r="AN8" s="50"/>
      <c r="AO8" s="50"/>
      <c r="AP8" s="50"/>
      <c r="AQ8" s="50"/>
      <c r="AR8" s="50"/>
      <c r="AS8" s="50"/>
      <c r="AT8" s="45">
        <f>データ!T6</f>
        <v>71.25</v>
      </c>
      <c r="AU8" s="45"/>
      <c r="AV8" s="45"/>
      <c r="AW8" s="45"/>
      <c r="AX8" s="45"/>
      <c r="AY8" s="45"/>
      <c r="AZ8" s="45"/>
      <c r="BA8" s="45"/>
      <c r="BB8" s="45">
        <f>データ!U6</f>
        <v>348.91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3.98</v>
      </c>
      <c r="Q10" s="45"/>
      <c r="R10" s="45"/>
      <c r="S10" s="45"/>
      <c r="T10" s="45"/>
      <c r="U10" s="45"/>
      <c r="V10" s="45"/>
      <c r="W10" s="45">
        <f>データ!Q6</f>
        <v>85</v>
      </c>
      <c r="X10" s="45"/>
      <c r="Y10" s="45"/>
      <c r="Z10" s="45"/>
      <c r="AA10" s="45"/>
      <c r="AB10" s="45"/>
      <c r="AC10" s="45"/>
      <c r="AD10" s="50">
        <f>データ!R6</f>
        <v>3672</v>
      </c>
      <c r="AE10" s="50"/>
      <c r="AF10" s="50"/>
      <c r="AG10" s="50"/>
      <c r="AH10" s="50"/>
      <c r="AI10" s="50"/>
      <c r="AJ10" s="50"/>
      <c r="AK10" s="2"/>
      <c r="AL10" s="50">
        <f>データ!V6</f>
        <v>988</v>
      </c>
      <c r="AM10" s="50"/>
      <c r="AN10" s="50"/>
      <c r="AO10" s="50"/>
      <c r="AP10" s="50"/>
      <c r="AQ10" s="50"/>
      <c r="AR10" s="50"/>
      <c r="AS10" s="50"/>
      <c r="AT10" s="45">
        <f>データ!W6</f>
        <v>0.3</v>
      </c>
      <c r="AU10" s="45"/>
      <c r="AV10" s="45"/>
      <c r="AW10" s="45"/>
      <c r="AX10" s="45"/>
      <c r="AY10" s="45"/>
      <c r="AZ10" s="45"/>
      <c r="BA10" s="45"/>
      <c r="BB10" s="45">
        <f>データ!X6</f>
        <v>3293.33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F0lHHqsg6hPkKxMk9fIGDG7bnkmdPigsG3B2BXh2C4F0VSirW8WD4etDJrK3sVbBgnE228MpX2b9gtHDjsxWw==" saltValue="yom+rZo/u05ORDK9wMPj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163422</v>
      </c>
      <c r="D6" s="33">
        <f t="shared" si="3"/>
        <v>47</v>
      </c>
      <c r="E6" s="33">
        <f t="shared" si="3"/>
        <v>17</v>
      </c>
      <c r="F6" s="33">
        <f t="shared" si="3"/>
        <v>6</v>
      </c>
      <c r="G6" s="33">
        <f t="shared" si="3"/>
        <v>0</v>
      </c>
      <c r="H6" s="33" t="str">
        <f t="shared" si="3"/>
        <v>富山県　入善町</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3.98</v>
      </c>
      <c r="Q6" s="34">
        <f t="shared" si="3"/>
        <v>85</v>
      </c>
      <c r="R6" s="34">
        <f t="shared" si="3"/>
        <v>3672</v>
      </c>
      <c r="S6" s="34">
        <f t="shared" si="3"/>
        <v>24860</v>
      </c>
      <c r="T6" s="34">
        <f t="shared" si="3"/>
        <v>71.25</v>
      </c>
      <c r="U6" s="34">
        <f t="shared" si="3"/>
        <v>348.91</v>
      </c>
      <c r="V6" s="34">
        <f t="shared" si="3"/>
        <v>988</v>
      </c>
      <c r="W6" s="34">
        <f t="shared" si="3"/>
        <v>0.3</v>
      </c>
      <c r="X6" s="34">
        <f t="shared" si="3"/>
        <v>3293.33</v>
      </c>
      <c r="Y6" s="35">
        <f>IF(Y7="",NA(),Y7)</f>
        <v>88.9</v>
      </c>
      <c r="Z6" s="35">
        <f t="shared" ref="Z6:AH6" si="4">IF(Z7="",NA(),Z7)</f>
        <v>77.819999999999993</v>
      </c>
      <c r="AA6" s="35">
        <f t="shared" si="4"/>
        <v>90.32</v>
      </c>
      <c r="AB6" s="35">
        <f t="shared" si="4"/>
        <v>93.89</v>
      </c>
      <c r="AC6" s="35">
        <f t="shared" si="4"/>
        <v>88.49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1848.46</v>
      </c>
      <c r="BG6" s="35">
        <f t="shared" ref="BG6:BO6" si="7">IF(BG7="",NA(),BG7)</f>
        <v>2719.75</v>
      </c>
      <c r="BH6" s="35">
        <f t="shared" si="7"/>
        <v>2638.78</v>
      </c>
      <c r="BI6" s="35">
        <f t="shared" si="7"/>
        <v>2570.35</v>
      </c>
      <c r="BJ6" s="35">
        <f t="shared" si="7"/>
        <v>2519.9899999999998</v>
      </c>
      <c r="BK6" s="35">
        <f t="shared" si="7"/>
        <v>1741.94</v>
      </c>
      <c r="BL6" s="35">
        <f t="shared" si="7"/>
        <v>1451.54</v>
      </c>
      <c r="BM6" s="35">
        <f t="shared" si="7"/>
        <v>1700.42</v>
      </c>
      <c r="BN6" s="35">
        <f t="shared" si="7"/>
        <v>1491.92</v>
      </c>
      <c r="BO6" s="35">
        <f t="shared" si="7"/>
        <v>1756.26</v>
      </c>
      <c r="BP6" s="34" t="str">
        <f>IF(BP7="","",IF(BP7="-","【-】","【"&amp;SUBSTITUTE(TEXT(BP7,"#,##0.00"),"-","△")&amp;"】"))</f>
        <v>【973.20】</v>
      </c>
      <c r="BQ6" s="35">
        <f>IF(BQ7="",NA(),BQ7)</f>
        <v>85.9</v>
      </c>
      <c r="BR6" s="35">
        <f t="shared" ref="BR6:BZ6" si="8">IF(BR7="",NA(),BR7)</f>
        <v>71.84</v>
      </c>
      <c r="BS6" s="35">
        <f t="shared" si="8"/>
        <v>67.790000000000006</v>
      </c>
      <c r="BT6" s="35">
        <f t="shared" si="8"/>
        <v>100</v>
      </c>
      <c r="BU6" s="35">
        <f t="shared" si="8"/>
        <v>100</v>
      </c>
      <c r="BV6" s="35">
        <f t="shared" si="8"/>
        <v>33.86</v>
      </c>
      <c r="BW6" s="35">
        <f t="shared" si="8"/>
        <v>33.58</v>
      </c>
      <c r="BX6" s="35">
        <f t="shared" si="8"/>
        <v>34.51</v>
      </c>
      <c r="BY6" s="35">
        <f t="shared" si="8"/>
        <v>46.77</v>
      </c>
      <c r="BZ6" s="35">
        <f t="shared" si="8"/>
        <v>45.78</v>
      </c>
      <c r="CA6" s="34" t="str">
        <f>IF(CA7="","",IF(CA7="-","【-】","【"&amp;SUBSTITUTE(TEXT(CA7,"#,##0.00"),"-","△")&amp;"】"))</f>
        <v>【45.14】</v>
      </c>
      <c r="CB6" s="35">
        <f>IF(CB7="",NA(),CB7)</f>
        <v>180.18</v>
      </c>
      <c r="CC6" s="35">
        <f t="shared" ref="CC6:CK6" si="9">IF(CC7="",NA(),CC7)</f>
        <v>216.56</v>
      </c>
      <c r="CD6" s="35">
        <f t="shared" si="9"/>
        <v>250.73</v>
      </c>
      <c r="CE6" s="35">
        <f t="shared" si="9"/>
        <v>166.07</v>
      </c>
      <c r="CF6" s="35">
        <f t="shared" si="9"/>
        <v>173.68</v>
      </c>
      <c r="CG6" s="35">
        <f t="shared" si="9"/>
        <v>510.15</v>
      </c>
      <c r="CH6" s="35">
        <f t="shared" si="9"/>
        <v>514.39</v>
      </c>
      <c r="CI6" s="35">
        <f t="shared" si="9"/>
        <v>476.11</v>
      </c>
      <c r="CJ6" s="35">
        <f t="shared" si="9"/>
        <v>348.75</v>
      </c>
      <c r="CK6" s="35">
        <f t="shared" si="9"/>
        <v>367.7</v>
      </c>
      <c r="CL6" s="34" t="str">
        <f>IF(CL7="","",IF(CL7="-","【-】","【"&amp;SUBSTITUTE(TEXT(CL7,"#,##0.00"),"-","△")&amp;"】"))</f>
        <v>【377.19】</v>
      </c>
      <c r="CM6" s="35" t="str">
        <f>IF(CM7="",NA(),CM7)</f>
        <v>-</v>
      </c>
      <c r="CN6" s="35" t="str">
        <f t="shared" ref="CN6:CV6" si="10">IF(CN7="",NA(),CN7)</f>
        <v>-</v>
      </c>
      <c r="CO6" s="35" t="str">
        <f t="shared" si="10"/>
        <v>-</v>
      </c>
      <c r="CP6" s="35" t="str">
        <f t="shared" si="10"/>
        <v>-</v>
      </c>
      <c r="CQ6" s="35" t="str">
        <f t="shared" si="10"/>
        <v>-</v>
      </c>
      <c r="CR6" s="35">
        <f t="shared" si="10"/>
        <v>29.86</v>
      </c>
      <c r="CS6" s="35">
        <f t="shared" si="10"/>
        <v>29.28</v>
      </c>
      <c r="CT6" s="35">
        <f t="shared" si="10"/>
        <v>29.4</v>
      </c>
      <c r="CU6" s="35">
        <f t="shared" si="10"/>
        <v>29.8</v>
      </c>
      <c r="CV6" s="35">
        <f t="shared" si="10"/>
        <v>29.43</v>
      </c>
      <c r="CW6" s="34" t="str">
        <f>IF(CW7="","",IF(CW7="-","【-】","【"&amp;SUBSTITUTE(TEXT(CW7,"#,##0.00"),"-","△")&amp;"】"))</f>
        <v>【33.69】</v>
      </c>
      <c r="CX6" s="35">
        <f>IF(CX7="",NA(),CX7)</f>
        <v>75.260000000000005</v>
      </c>
      <c r="CY6" s="35">
        <f t="shared" ref="CY6:DG6" si="11">IF(CY7="",NA(),CY7)</f>
        <v>76.61</v>
      </c>
      <c r="CZ6" s="35">
        <f t="shared" si="11"/>
        <v>78.540000000000006</v>
      </c>
      <c r="DA6" s="35">
        <f t="shared" si="11"/>
        <v>81.819999999999993</v>
      </c>
      <c r="DB6" s="35">
        <f t="shared" si="11"/>
        <v>82.19</v>
      </c>
      <c r="DC6" s="35">
        <f t="shared" si="11"/>
        <v>65.95</v>
      </c>
      <c r="DD6" s="35">
        <f t="shared" si="11"/>
        <v>66.819999999999993</v>
      </c>
      <c r="DE6" s="35">
        <f t="shared" si="11"/>
        <v>63.77</v>
      </c>
      <c r="DF6" s="35">
        <f t="shared" si="11"/>
        <v>66.95</v>
      </c>
      <c r="DG6" s="35">
        <f t="shared" si="11"/>
        <v>66.33</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4">
        <f t="shared" si="14"/>
        <v>0</v>
      </c>
      <c r="EN6" s="35">
        <f t="shared" si="14"/>
        <v>0.26</v>
      </c>
      <c r="EO6" s="34" t="str">
        <f>IF(EO7="","",IF(EO7="-","【-】","【"&amp;SUBSTITUTE(TEXT(EO7,"#,##0.00"),"-","△")&amp;"】"))</f>
        <v>【0.04】</v>
      </c>
    </row>
    <row r="7" spans="1:145" s="36" customFormat="1" x14ac:dyDescent="0.15">
      <c r="A7" s="28"/>
      <c r="B7" s="37">
        <v>2018</v>
      </c>
      <c r="C7" s="37">
        <v>163422</v>
      </c>
      <c r="D7" s="37">
        <v>47</v>
      </c>
      <c r="E7" s="37">
        <v>17</v>
      </c>
      <c r="F7" s="37">
        <v>6</v>
      </c>
      <c r="G7" s="37">
        <v>0</v>
      </c>
      <c r="H7" s="37" t="s">
        <v>98</v>
      </c>
      <c r="I7" s="37" t="s">
        <v>99</v>
      </c>
      <c r="J7" s="37" t="s">
        <v>100</v>
      </c>
      <c r="K7" s="37" t="s">
        <v>101</v>
      </c>
      <c r="L7" s="37" t="s">
        <v>102</v>
      </c>
      <c r="M7" s="37" t="s">
        <v>103</v>
      </c>
      <c r="N7" s="38" t="s">
        <v>104</v>
      </c>
      <c r="O7" s="38" t="s">
        <v>105</v>
      </c>
      <c r="P7" s="38">
        <v>3.98</v>
      </c>
      <c r="Q7" s="38">
        <v>85</v>
      </c>
      <c r="R7" s="38">
        <v>3672</v>
      </c>
      <c r="S7" s="38">
        <v>24860</v>
      </c>
      <c r="T7" s="38">
        <v>71.25</v>
      </c>
      <c r="U7" s="38">
        <v>348.91</v>
      </c>
      <c r="V7" s="38">
        <v>988</v>
      </c>
      <c r="W7" s="38">
        <v>0.3</v>
      </c>
      <c r="X7" s="38">
        <v>3293.33</v>
      </c>
      <c r="Y7" s="38">
        <v>88.9</v>
      </c>
      <c r="Z7" s="38">
        <v>77.819999999999993</v>
      </c>
      <c r="AA7" s="38">
        <v>90.32</v>
      </c>
      <c r="AB7" s="38">
        <v>93.89</v>
      </c>
      <c r="AC7" s="38">
        <v>88.49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1848.46</v>
      </c>
      <c r="BG7" s="38">
        <v>2719.75</v>
      </c>
      <c r="BH7" s="38">
        <v>2638.78</v>
      </c>
      <c r="BI7" s="38">
        <v>2570.35</v>
      </c>
      <c r="BJ7" s="38">
        <v>2519.9899999999998</v>
      </c>
      <c r="BK7" s="38">
        <v>1741.94</v>
      </c>
      <c r="BL7" s="38">
        <v>1451.54</v>
      </c>
      <c r="BM7" s="38">
        <v>1700.42</v>
      </c>
      <c r="BN7" s="38">
        <v>1491.92</v>
      </c>
      <c r="BO7" s="38">
        <v>1756.26</v>
      </c>
      <c r="BP7" s="38">
        <v>973.2</v>
      </c>
      <c r="BQ7" s="38">
        <v>85.9</v>
      </c>
      <c r="BR7" s="38">
        <v>71.84</v>
      </c>
      <c r="BS7" s="38">
        <v>67.790000000000006</v>
      </c>
      <c r="BT7" s="38">
        <v>100</v>
      </c>
      <c r="BU7" s="38">
        <v>100</v>
      </c>
      <c r="BV7" s="38">
        <v>33.86</v>
      </c>
      <c r="BW7" s="38">
        <v>33.58</v>
      </c>
      <c r="BX7" s="38">
        <v>34.51</v>
      </c>
      <c r="BY7" s="38">
        <v>46.77</v>
      </c>
      <c r="BZ7" s="38">
        <v>45.78</v>
      </c>
      <c r="CA7" s="38">
        <v>45.14</v>
      </c>
      <c r="CB7" s="38">
        <v>180.18</v>
      </c>
      <c r="CC7" s="38">
        <v>216.56</v>
      </c>
      <c r="CD7" s="38">
        <v>250.73</v>
      </c>
      <c r="CE7" s="38">
        <v>166.07</v>
      </c>
      <c r="CF7" s="38">
        <v>173.68</v>
      </c>
      <c r="CG7" s="38">
        <v>510.15</v>
      </c>
      <c r="CH7" s="38">
        <v>514.39</v>
      </c>
      <c r="CI7" s="38">
        <v>476.11</v>
      </c>
      <c r="CJ7" s="38">
        <v>348.75</v>
      </c>
      <c r="CK7" s="38">
        <v>367.7</v>
      </c>
      <c r="CL7" s="38">
        <v>377.19</v>
      </c>
      <c r="CM7" s="38" t="s">
        <v>104</v>
      </c>
      <c r="CN7" s="38" t="s">
        <v>104</v>
      </c>
      <c r="CO7" s="38" t="s">
        <v>104</v>
      </c>
      <c r="CP7" s="38" t="s">
        <v>104</v>
      </c>
      <c r="CQ7" s="38" t="s">
        <v>104</v>
      </c>
      <c r="CR7" s="38">
        <v>29.86</v>
      </c>
      <c r="CS7" s="38">
        <v>29.28</v>
      </c>
      <c r="CT7" s="38">
        <v>29.4</v>
      </c>
      <c r="CU7" s="38">
        <v>29.8</v>
      </c>
      <c r="CV7" s="38">
        <v>29.43</v>
      </c>
      <c r="CW7" s="38">
        <v>33.69</v>
      </c>
      <c r="CX7" s="38">
        <v>75.260000000000005</v>
      </c>
      <c r="CY7" s="38">
        <v>76.61</v>
      </c>
      <c r="CZ7" s="38">
        <v>78.540000000000006</v>
      </c>
      <c r="DA7" s="38">
        <v>81.819999999999993</v>
      </c>
      <c r="DB7" s="38">
        <v>82.19</v>
      </c>
      <c r="DC7" s="38">
        <v>65.95</v>
      </c>
      <c r="DD7" s="38">
        <v>66.819999999999993</v>
      </c>
      <c r="DE7" s="38">
        <v>63.77</v>
      </c>
      <c r="DF7" s="38">
        <v>66.95</v>
      </c>
      <c r="DG7" s="38">
        <v>66.33</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v>
      </c>
      <c r="EN7" s="38">
        <v>0.26</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p:lastModifiedBy>
  <cp:lastPrinted>2020-02-03T00:14:07Z</cp:lastPrinted>
  <dcterms:created xsi:type="dcterms:W3CDTF">2019-12-05T05:24:59Z</dcterms:created>
  <dcterms:modified xsi:type="dcterms:W3CDTF">2020-02-03T00:14:08Z</dcterms:modified>
  <cp:category/>
</cp:coreProperties>
</file>