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sahi\Desktop\"/>
    </mc:Choice>
  </mc:AlternateContent>
  <workbookProtection workbookAlgorithmName="SHA-512" workbookHashValue="PdRsHRTIXazUlkTTBvfdqKoRbfM4zw78EyNUsSNwUY1PV9wNNM9ud0p/DOL7W3ayyqXxfO7cLZkIaESbGACdsQ==" workbookSaltValue="xYHjHkW2pcIbj/WNpJo9q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C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H86" i="4"/>
  <c r="E86" i="4"/>
  <c r="AL10" i="4"/>
  <c r="AD10" i="4"/>
  <c r="B10" i="4"/>
  <c r="AD8" i="4"/>
  <c r="I8" i="4"/>
  <c r="B8" i="4"/>
  <c r="E10" i="5" l="1"/>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<sst xmlns="http://schemas.openxmlformats.org/spreadsheetml/2006/main" count="228" uniqueCount="113">
  <si>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</si>
  <si>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</si>
  <si>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</si>
  <si>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</si>
  <si>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</si>
  <si>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</si>
  <si>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</si>
  <si>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</si>
  <si>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</si>
  <si>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</si>
  <si>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</si>
  <si>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</si>
  <si>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</si>
  <si>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</si>
  <si>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</si>
  <si>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</si>
  <si>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</si>
  <si>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</si>
  <si>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</si>
  <si>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</si>
  <si>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</si>
  <si>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</si>
  <si>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</si>
  <si>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</si>
  <si>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</si>
  <si>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</si>
  <si>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</si>
  <si>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</si>
  <si>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</si>
  <si>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</si>
  <si>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</si>
  <si>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</si>
  <si>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</si>
  <si>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</si>
  <si>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</si>
  <si>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</si>
  <si>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</si>
  <si>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</si>
  <si>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</si>
  <si>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</si>
  <si>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</si>
  <si>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</si>
  <si>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</si>
  <si>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</si>
  <si>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</si>
  <si>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</si>
  <si>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</si>
  <si>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</si>
  <si>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</si>
  <si>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</si>
  <si>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</si>
  <si>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</si>
  <si>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</si>
  <si>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</si>
  <si>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</si>
  <si>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</si>
  <si>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</si>
  <si>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</si>
  <si>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</si>
  <si>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</si>
  <si>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</si>
  <si>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</si>
  <si>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</si>
  <si>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</si>
  <si>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</si>
  <si>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</si>
  <si>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</si>
  <si>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</si>
  <si>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</si>
  <si>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</si>
  <si>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</si>
  <si>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</si>
  <si>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</si>
  <si>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</si>
  <si>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</si>
  <si>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</si>
  <si>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</si>
  <si>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</si>
  <si>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</si>
  <si>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</si>
  <si>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</si>
  <si>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</si>
  <si>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</si>
  <si>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</si>
  <si>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</si>
  <si>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</si>
  <si>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</si>
  <si>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</si>
  <si>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</si>
  <si>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</si>
  <si>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</si>
  <si>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</si>
  <si>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</si>
  <si>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</si>
  <si>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</si>
  <si>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</si>
  <si>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</si>
  <si>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朝日町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</si>
  <si>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</si>
  <si>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</si>
  <si>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</si>
  <si>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</si>
  <si>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</si>
  <si>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</si>
  <si>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</si>
  <si>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</si>
  <si>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</si>
  <si>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</si>
  <si>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</si>
  <si>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</si>
  <si>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管渠整備は平成１０年度から開始しており、まだ経過年数が短いため老朽化対策の必要はない。
　汚水処理について、公共下水道エリアへ管渠を接続しているため、本事業における終末処理場は存在しない。
</t>
    <rPh sb="1" eb="3">
      <t>カンキョ</t>
    </rPh>
    <rPh sb="3" eb="5">
      <t>セイビ</t>
    </rPh>
    <rPh sb="6" eb="8">
      <t>ヘイセイ</t>
    </rPh>
    <rPh sb="10" eb="11">
      <t>ネン</t>
    </rPh>
    <rPh sb="11" eb="12">
      <t>ド</t>
    </rPh>
    <rPh sb="14" eb="16">
      <t>カイシ</t>
    </rPh>
    <rPh sb="23" eb="25">
      <t>ケイカ</t>
    </rPh>
    <rPh sb="25" eb="27">
      <t>ネンスウ</t>
    </rPh>
    <rPh sb="28" eb="29">
      <t>ミジカ</t>
    </rPh>
    <rPh sb="32" eb="35">
      <t>ロウキュウカ</t>
    </rPh>
    <rPh sb="35" eb="37">
      <t>タイサク</t>
    </rPh>
    <rPh sb="38" eb="40">
      <t>ヒツヨウ</t>
    </rPh>
    <rPh sb="46" eb="48">
      <t>オスイ</t>
    </rPh>
    <rPh sb="48" eb="50">
      <t>ショリ</t>
    </rPh>
    <rPh sb="55" eb="57">
      <t>コウキョウ</t>
    </rPh>
    <rPh sb="57" eb="60">
      <t>ゲスイドウ</t>
    </rPh>
    <rPh sb="64" eb="66">
      <t>カンキョ</t>
    </rPh>
    <rPh sb="67" eb="69">
      <t>セツゾク</t>
    </rPh>
    <rPh sb="76" eb="77">
      <t>ホン</t>
    </rPh>
    <rPh sb="77" eb="79">
      <t>ジギョウ</t>
    </rPh>
    <rPh sb="83" eb="85">
      <t>シュウマツ</t>
    </rPh>
    <rPh sb="85" eb="88">
      <t>ショリジョウ</t>
    </rPh>
    <rPh sb="89" eb="91">
      <t>ソンザイ</t>
    </rPh>
    <phoneticPr fontId="4"/>
  </si>
  <si>
    <t>　下水道の整備率は６７％のため、下水道普及率も低い状況にある。今後、まだまだ未普及地域の整備を要する状況のため、建設費の増加が見込まれる。
　整備とともに使用料金の増収も見込まれるが、整備に伴う企業債の償還等により、収益的収支比率に影響を及ぼしている。
　企業債残高においても、整備に伴う企業債の借入額の増加に対し、使用料金の収入の伸びが追いつかない状況であるため、今後も接続による使用料金収入を適確に分析しながら整備を進める必要がある。
　経費回収率は、使用料金の微増に対し、企業債の償還が大きく影響しており、汚水処理原価の削減に努めながら推移を見守りたい。
　水洗化率は、類似団体と比較すると低い状況であるが、まだ整備途中のため、今後徐々に上昇するものと考えている。
　今後必要な建設費に対し、これからの人口減少を考えると、より効率的な整備手法の検討が必要であると考えている。</t>
    <rPh sb="1" eb="4">
      <t>ゲスイドウ</t>
    </rPh>
    <rPh sb="5" eb="7">
      <t>セイビ</t>
    </rPh>
    <rPh sb="7" eb="8">
      <t>リツ</t>
    </rPh>
    <rPh sb="16" eb="19">
      <t>ゲスイドウ</t>
    </rPh>
    <rPh sb="19" eb="21">
      <t>フキュウ</t>
    </rPh>
    <rPh sb="21" eb="22">
      <t>リツ</t>
    </rPh>
    <rPh sb="23" eb="24">
      <t>ヒク</t>
    </rPh>
    <rPh sb="25" eb="27">
      <t>ジョウキョウ</t>
    </rPh>
    <rPh sb="31" eb="33">
      <t>コンゴ</t>
    </rPh>
    <rPh sb="38" eb="41">
      <t>ミフキュウ</t>
    </rPh>
    <rPh sb="41" eb="43">
      <t>チイキ</t>
    </rPh>
    <rPh sb="44" eb="46">
      <t>セイビ</t>
    </rPh>
    <rPh sb="47" eb="48">
      <t>ヨウ</t>
    </rPh>
    <rPh sb="50" eb="52">
      <t>ジョウキョウ</t>
    </rPh>
    <rPh sb="56" eb="58">
      <t>ケンセツ</t>
    </rPh>
    <rPh sb="58" eb="59">
      <t>ヒ</t>
    </rPh>
    <rPh sb="60" eb="62">
      <t>ゾウカ</t>
    </rPh>
    <rPh sb="63" eb="65">
      <t>ミコ</t>
    </rPh>
    <rPh sb="71" eb="73">
      <t>セイビ</t>
    </rPh>
    <rPh sb="77" eb="80">
      <t>シヨウリョウ</t>
    </rPh>
    <rPh sb="80" eb="81">
      <t>キン</t>
    </rPh>
    <rPh sb="82" eb="84">
      <t>ゾウシュウ</t>
    </rPh>
    <rPh sb="85" eb="87">
      <t>ミコ</t>
    </rPh>
    <rPh sb="92" eb="94">
      <t>セイビ</t>
    </rPh>
    <rPh sb="95" eb="96">
      <t>トモナ</t>
    </rPh>
    <rPh sb="97" eb="99">
      <t>キギョウ</t>
    </rPh>
    <rPh sb="99" eb="100">
      <t>サイ</t>
    </rPh>
    <rPh sb="101" eb="103">
      <t>ショウカン</t>
    </rPh>
    <rPh sb="103" eb="104">
      <t>ナド</t>
    </rPh>
    <rPh sb="108" eb="111">
      <t>シュウエキテキ</t>
    </rPh>
    <rPh sb="111" eb="113">
      <t>シュウシ</t>
    </rPh>
    <rPh sb="113" eb="115">
      <t>ヒリツ</t>
    </rPh>
    <rPh sb="116" eb="118">
      <t>エイキョウ</t>
    </rPh>
    <rPh sb="119" eb="120">
      <t>オヨ</t>
    </rPh>
    <rPh sb="128" eb="130">
      <t>キギョウ</t>
    </rPh>
    <rPh sb="130" eb="131">
      <t>サイ</t>
    </rPh>
    <rPh sb="131" eb="133">
      <t>ザンダカ</t>
    </rPh>
    <rPh sb="139" eb="141">
      <t>セイビ</t>
    </rPh>
    <rPh sb="142" eb="143">
      <t>トモナ</t>
    </rPh>
    <rPh sb="144" eb="146">
      <t>キギョウ</t>
    </rPh>
    <rPh sb="146" eb="147">
      <t>サイ</t>
    </rPh>
    <rPh sb="148" eb="149">
      <t>カ</t>
    </rPh>
    <rPh sb="149" eb="150">
      <t>イ</t>
    </rPh>
    <rPh sb="150" eb="151">
      <t>ガク</t>
    </rPh>
    <rPh sb="152" eb="154">
      <t>ゾウカ</t>
    </rPh>
    <rPh sb="155" eb="156">
      <t>タイ</t>
    </rPh>
    <rPh sb="158" eb="161">
      <t>シヨウリョウ</t>
    </rPh>
    <rPh sb="161" eb="162">
      <t>キン</t>
    </rPh>
    <rPh sb="163" eb="165">
      <t>シュウニュウ</t>
    </rPh>
    <rPh sb="166" eb="167">
      <t>ノ</t>
    </rPh>
    <rPh sb="169" eb="170">
      <t>オ</t>
    </rPh>
    <rPh sb="175" eb="177">
      <t>ジョウキョウ</t>
    </rPh>
    <rPh sb="183" eb="185">
      <t>コンゴ</t>
    </rPh>
    <rPh sb="186" eb="188">
      <t>セツゾク</t>
    </rPh>
    <rPh sb="191" eb="194">
      <t>シヨウリョウ</t>
    </rPh>
    <rPh sb="194" eb="195">
      <t>キン</t>
    </rPh>
    <rPh sb="195" eb="197">
      <t>シュウニュウ</t>
    </rPh>
    <rPh sb="198" eb="200">
      <t>テキカク</t>
    </rPh>
    <rPh sb="201" eb="203">
      <t>ブンセキ</t>
    </rPh>
    <rPh sb="207" eb="209">
      <t>セイビ</t>
    </rPh>
    <rPh sb="210" eb="211">
      <t>スス</t>
    </rPh>
    <rPh sb="213" eb="215">
      <t>ヒツヨウ</t>
    </rPh>
    <rPh sb="221" eb="223">
      <t>ケイヒ</t>
    </rPh>
    <rPh sb="223" eb="225">
      <t>カイシュウ</t>
    </rPh>
    <rPh sb="225" eb="226">
      <t>リツ</t>
    </rPh>
    <rPh sb="228" eb="231">
      <t>シヨウリョウ</t>
    </rPh>
    <rPh sb="231" eb="232">
      <t>キン</t>
    </rPh>
    <rPh sb="233" eb="235">
      <t>ビゾウ</t>
    </rPh>
    <rPh sb="236" eb="237">
      <t>タイ</t>
    </rPh>
    <rPh sb="239" eb="241">
      <t>キギョウ</t>
    </rPh>
    <rPh sb="241" eb="242">
      <t>サイ</t>
    </rPh>
    <rPh sb="243" eb="245">
      <t>ショウカン</t>
    </rPh>
    <rPh sb="246" eb="247">
      <t>オオ</t>
    </rPh>
    <rPh sb="249" eb="251">
      <t>エイキョウ</t>
    </rPh>
    <rPh sb="256" eb="258">
      <t>オスイ</t>
    </rPh>
    <rPh sb="258" eb="260">
      <t>ショリ</t>
    </rPh>
    <rPh sb="260" eb="262">
      <t>ゲンカ</t>
    </rPh>
    <rPh sb="263" eb="265">
      <t>サクゲン</t>
    </rPh>
    <rPh sb="266" eb="267">
      <t>ツト</t>
    </rPh>
    <rPh sb="271" eb="273">
      <t>スイイ</t>
    </rPh>
    <rPh sb="274" eb="276">
      <t>ミマモ</t>
    </rPh>
    <rPh sb="282" eb="285">
      <t>スイセンカ</t>
    </rPh>
    <rPh sb="285" eb="286">
      <t>リツ</t>
    </rPh>
    <rPh sb="288" eb="290">
      <t>ルイジ</t>
    </rPh>
    <rPh sb="290" eb="292">
      <t>ダンタイ</t>
    </rPh>
    <rPh sb="293" eb="295">
      <t>ヒカク</t>
    </rPh>
    <rPh sb="298" eb="299">
      <t>ヒク</t>
    </rPh>
    <rPh sb="300" eb="302">
      <t>ジョウキョウ</t>
    </rPh>
    <rPh sb="309" eb="311">
      <t>セイビ</t>
    </rPh>
    <rPh sb="311" eb="313">
      <t>トチュウ</t>
    </rPh>
    <rPh sb="317" eb="319">
      <t>コンゴ</t>
    </rPh>
    <rPh sb="319" eb="321">
      <t>ジョジョ</t>
    </rPh>
    <rPh sb="322" eb="324">
      <t>ジョウショウ</t>
    </rPh>
    <rPh sb="329" eb="330">
      <t>カンガ</t>
    </rPh>
    <rPh sb="337" eb="339">
      <t>コンゴ</t>
    </rPh>
    <rPh sb="339" eb="341">
      <t>ヒツヨウ</t>
    </rPh>
    <rPh sb="342" eb="344">
      <t>ケンセツ</t>
    </rPh>
    <rPh sb="344" eb="345">
      <t>ヒ</t>
    </rPh>
    <rPh sb="346" eb="347">
      <t>タイ</t>
    </rPh>
    <rPh sb="354" eb="356">
      <t>ジンコウ</t>
    </rPh>
    <rPh sb="356" eb="358">
      <t>ゲンショウ</t>
    </rPh>
    <rPh sb="359" eb="360">
      <t>カンガ</t>
    </rPh>
    <rPh sb="366" eb="369">
      <t>コウリツテキ</t>
    </rPh>
    <rPh sb="370" eb="372">
      <t>セイビ</t>
    </rPh>
    <rPh sb="372" eb="374">
      <t>シュホウ</t>
    </rPh>
    <rPh sb="375" eb="377">
      <t>ケントウ</t>
    </rPh>
    <rPh sb="378" eb="380">
      <t>ヒツヨウ</t>
    </rPh>
    <rPh sb="384" eb="385">
      <t>カンガ</t>
    </rPh>
    <phoneticPr fontId="4"/>
  </si>
  <si>
    <t>　管渠整備とともに、下水道への接続も増え、使用料金収入は今後も増収すると見込んでいる。
　管渠の老朽化対策は、毎年ブロック単位で管渠内の状況のカメラ調査を行っており、現状においては異常箇所は見受けられず、また経過年数的にも耐用年数には至っていない。
　今後、ストックマネジメント計画並びに経営戦略を策定し、長寿命化対策とともにＩＣの平準化やＬＣＣの削減に取り組みたいと考える。
　また、今後、未普及地域における整備手法について見直しを考えており、将来への負担軽減に努めたい。
　いずれにしても、今後も使用料金の収入率向上に努めるとともに処理費用の抑制に努めたい。</t>
    <rPh sb="1" eb="3">
      <t>カンキョ</t>
    </rPh>
    <rPh sb="3" eb="5">
      <t>セイビ</t>
    </rPh>
    <rPh sb="10" eb="13">
      <t>ゲスイドウ</t>
    </rPh>
    <rPh sb="15" eb="17">
      <t>セツゾク</t>
    </rPh>
    <rPh sb="18" eb="19">
      <t>フ</t>
    </rPh>
    <rPh sb="21" eb="24">
      <t>シヨウリョウ</t>
    </rPh>
    <rPh sb="24" eb="25">
      <t>キン</t>
    </rPh>
    <rPh sb="25" eb="27">
      <t>シュウニュウ</t>
    </rPh>
    <rPh sb="28" eb="30">
      <t>コンゴ</t>
    </rPh>
    <rPh sb="31" eb="33">
      <t>ゾウシュウ</t>
    </rPh>
    <rPh sb="36" eb="38">
      <t>ミコ</t>
    </rPh>
    <rPh sb="45" eb="47">
      <t>カンキョ</t>
    </rPh>
    <rPh sb="48" eb="51">
      <t>ロウキュウカ</t>
    </rPh>
    <rPh sb="51" eb="53">
      <t>タイサク</t>
    </rPh>
    <rPh sb="55" eb="57">
      <t>マイトシ</t>
    </rPh>
    <rPh sb="61" eb="63">
      <t>タンイ</t>
    </rPh>
    <rPh sb="64" eb="66">
      <t>カンキョ</t>
    </rPh>
    <rPh sb="66" eb="67">
      <t>ナイ</t>
    </rPh>
    <rPh sb="68" eb="70">
      <t>ジョウキョウ</t>
    </rPh>
    <rPh sb="74" eb="76">
      <t>チョウサ</t>
    </rPh>
    <rPh sb="77" eb="78">
      <t>オコナ</t>
    </rPh>
    <rPh sb="83" eb="85">
      <t>ゲンジョウ</t>
    </rPh>
    <rPh sb="90" eb="92">
      <t>イジョウ</t>
    </rPh>
    <rPh sb="92" eb="94">
      <t>カショ</t>
    </rPh>
    <rPh sb="95" eb="97">
      <t>ミウ</t>
    </rPh>
    <rPh sb="104" eb="106">
      <t>ケイカ</t>
    </rPh>
    <rPh sb="106" eb="109">
      <t>ネンスウテキ</t>
    </rPh>
    <rPh sb="111" eb="113">
      <t>タイヨウ</t>
    </rPh>
    <rPh sb="113" eb="115">
      <t>ネンスウ</t>
    </rPh>
    <rPh sb="117" eb="118">
      <t>イタ</t>
    </rPh>
    <rPh sb="126" eb="128">
      <t>コンゴ</t>
    </rPh>
    <rPh sb="139" eb="141">
      <t>ケイカク</t>
    </rPh>
    <rPh sb="141" eb="142">
      <t>ナラ</t>
    </rPh>
    <rPh sb="144" eb="146">
      <t>ケイエイ</t>
    </rPh>
    <rPh sb="146" eb="148">
      <t>センリャク</t>
    </rPh>
    <rPh sb="149" eb="151">
      <t>サクテイ</t>
    </rPh>
    <rPh sb="153" eb="154">
      <t>チョウ</t>
    </rPh>
    <rPh sb="154" eb="157">
      <t>ジュミョウカ</t>
    </rPh>
    <rPh sb="157" eb="159">
      <t>タイサク</t>
    </rPh>
    <rPh sb="166" eb="169">
      <t>ヘイジュンカ</t>
    </rPh>
    <rPh sb="174" eb="176">
      <t>サクゲン</t>
    </rPh>
    <rPh sb="177" eb="178">
      <t>ト</t>
    </rPh>
    <rPh sb="179" eb="180">
      <t>ク</t>
    </rPh>
    <rPh sb="184" eb="185">
      <t>カンガ</t>
    </rPh>
    <rPh sb="193" eb="195">
      <t>コンゴ</t>
    </rPh>
    <rPh sb="196" eb="199">
      <t>ミフキュウ</t>
    </rPh>
    <rPh sb="199" eb="201">
      <t>チイキ</t>
    </rPh>
    <rPh sb="205" eb="207">
      <t>セイビ</t>
    </rPh>
    <rPh sb="207" eb="209">
      <t>シュホウ</t>
    </rPh>
    <rPh sb="213" eb="215">
      <t>ミナオ</t>
    </rPh>
    <rPh sb="217" eb="218">
      <t>カンガ</t>
    </rPh>
    <rPh sb="223" eb="225">
      <t>ショウライ</t>
    </rPh>
    <rPh sb="227" eb="229">
      <t>フタン</t>
    </rPh>
    <rPh sb="229" eb="231">
      <t>ケイゲン</t>
    </rPh>
    <rPh sb="232" eb="233">
      <t>ツト</t>
    </rPh>
    <rPh sb="247" eb="249">
      <t>コンゴ</t>
    </rPh>
    <rPh sb="250" eb="253">
      <t>シヨウリョウ</t>
    </rPh>
    <rPh sb="253" eb="254">
      <t>キン</t>
    </rPh>
    <rPh sb="255" eb="257">
      <t>シュウニュウ</t>
    </rPh>
    <rPh sb="257" eb="258">
      <t>リツ</t>
    </rPh>
    <rPh sb="258" eb="260">
      <t>コウジョウ</t>
    </rPh>
    <rPh sb="261" eb="262">
      <t>ツト</t>
    </rPh>
    <rPh sb="268" eb="270">
      <t>ショリ</t>
    </rPh>
    <rPh sb="270" eb="272">
      <t>ヒヨウ</t>
    </rPh>
    <rPh sb="273" eb="275">
      <t>ヨクセイ</t>
    </rPh>
    <rPh sb="276" eb="27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</si>
</sst>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15.04</c:v>
                </c:pt>
                <c:pt idx="3" formatCode="#,##0.00;&quot;△&quot;#,##0.00;&quot;-&quot;">
                  <c:v>6.61</c:v>
                </c:pt>
                <c:pt idx="4" formatCode="#,##0.00;&quot;△&quot;#,##0.00;&quot;-&quot;">
                  <c:v>8.1999999999999993</c:v>
                </c:pt>
              </c:numCache>
            </c:numRef>
          </c:val>
          <c:extLst xmlns:c16r2="http://schemas.microsoft.com/office/drawing/2015/06/chart">
            <c:ext xmlns:c16="http://schemas.microsoft.com/office/drawing/2014/chart" uri="{C3380CC4-5D6E-409C-BE32-E72D297353CC}">
              <c16:uniqueId val="{00000000-C40B-44A2-9643-0CC1AFB7C3BC}"/>
            </c:ext>
          </c:extLst>
        </c:ser>
        <c:dLbls>
          <c:showLegendKey val="0"/>
          <c:showVal val="0"/>
          <c:showCatName val="0"/>
          <c:showSerName val="0"/>
          <c:showPercent val="0"/>
          <c:showBubbleSize val="0"/>
        </c:dLbls>
        <c:gapWidth val="150"/>
        <c:axId val="128125488"/>
        <c:axId val="12844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C40B-44A2-9643-0CC1AFB7C3BC}"/>
            </c:ext>
          </c:extLst>
        </c:ser>
        <c:dLbls>
          <c:showLegendKey val="0"/>
          <c:showVal val="0"/>
          <c:showCatName val="0"/>
          <c:showSerName val="0"/>
          <c:showPercent val="0"/>
          <c:showBubbleSize val="0"/>
        </c:dLbls>
        <c:marker val="1"/>
        <c:smooth val="0"/>
        <c:axId val="128125488"/>
        <c:axId val="128442152"/>
      </c:lineChart>
      <c:dateAx>
        <c:axId val="128125488"/>
        <c:scaling>
          <c:orientation val="minMax"/>
        </c:scaling>
        <c:delete val="1"/>
        <c:axPos val="b"/>
        <c:numFmt formatCode="ge" sourceLinked="1"/>
        <c:majorTickMark val="none"/>
        <c:minorTickMark val="none"/>
        <c:tickLblPos val="none"/>
        <c:crossAx val="128442152"/>
        <c:crosses val="autoZero"/>
        <c:auto val="1"/>
        <c:lblOffset val="100"/>
        <c:baseTimeUnit val="years"/>
      </c:dateAx>
      <c:valAx>
        <c:axId val="12844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2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40.549999999999997</c:v>
                </c:pt>
                <c:pt idx="1">
                  <c:v>42.87</c:v>
                </c:pt>
                <c:pt idx="2">
                  <c:v>45.65</c:v>
                </c:pt>
                <c:pt idx="3">
                  <c:v>53.19</c:v>
                </c:pt>
                <c:pt idx="4">
                  <c:v>56.49</c:v>
                </c:pt>
              </c:numCache>
            </c:numRef>
          </c:val>
          <c:extLst xmlns:c16r2="http://schemas.microsoft.com/office/drawing/2015/06/chart">
            <c:ext xmlns:c16="http://schemas.microsoft.com/office/drawing/2014/chart" uri="{C3380CC4-5D6E-409C-BE32-E72D297353CC}">
              <c16:uniqueId val="{00000000-5F28-4991-A97C-46E02661A781}"/>
            </c:ext>
          </c:extLst>
        </c:ser>
        <c:dLbls>
          <c:showLegendKey val="0"/>
          <c:showVal val="0"/>
          <c:showCatName val="0"/>
          <c:showSerName val="0"/>
          <c:showPercent val="0"/>
          <c:showBubbleSize val="0"/>
        </c:dLbls>
        <c:gapWidth val="150"/>
        <c:axId val="167145336"/>
        <c:axId val="16714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5F28-4991-A97C-46E02661A781}"/>
            </c:ext>
          </c:extLst>
        </c:ser>
        <c:dLbls>
          <c:showLegendKey val="0"/>
          <c:showVal val="0"/>
          <c:showCatName val="0"/>
          <c:showSerName val="0"/>
          <c:showPercent val="0"/>
          <c:showBubbleSize val="0"/>
        </c:dLbls>
        <c:marker val="1"/>
        <c:smooth val="0"/>
        <c:axId val="167145336"/>
        <c:axId val="167145728"/>
      </c:lineChart>
      <c:dateAx>
        <c:axId val="167145336"/>
        <c:scaling>
          <c:orientation val="minMax"/>
        </c:scaling>
        <c:delete val="1"/>
        <c:axPos val="b"/>
        <c:numFmt formatCode="ge" sourceLinked="1"/>
        <c:majorTickMark val="none"/>
        <c:minorTickMark val="none"/>
        <c:tickLblPos val="none"/>
        <c:crossAx val="167145728"/>
        <c:crosses val="autoZero"/>
        <c:auto val="1"/>
        <c:lblOffset val="100"/>
        <c:baseTimeUnit val="years"/>
      </c:dateAx>
      <c:valAx>
        <c:axId val="1671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4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59.39</c:v>
                </c:pt>
                <c:pt idx="1">
                  <c:v>60.07</c:v>
                </c:pt>
                <c:pt idx="2">
                  <c:v>60.13</c:v>
                </c:pt>
                <c:pt idx="3">
                  <c:v>64.22</c:v>
                </c:pt>
                <c:pt idx="4">
                  <c:v>63.91</c:v>
                </c:pt>
              </c:numCache>
            </c:numRef>
          </c:val>
          <c:extLst xmlns:c16r2="http://schemas.microsoft.com/office/drawing/2015/06/chart">
            <c:ext xmlns:c16="http://schemas.microsoft.com/office/drawing/2014/chart" uri="{C3380CC4-5D6E-409C-BE32-E72D297353CC}">
              <c16:uniqueId val="{00000000-724D-428E-8FFB-04F5B509E328}"/>
            </c:ext>
          </c:extLst>
        </c:ser>
        <c:dLbls>
          <c:showLegendKey val="0"/>
          <c:showVal val="0"/>
          <c:showCatName val="0"/>
          <c:showSerName val="0"/>
          <c:showPercent val="0"/>
          <c:showBubbleSize val="0"/>
        </c:dLbls>
        <c:gapWidth val="150"/>
        <c:axId val="167146904"/>
        <c:axId val="16714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724D-428E-8FFB-04F5B509E328}"/>
            </c:ext>
          </c:extLst>
        </c:ser>
        <c:dLbls>
          <c:showLegendKey val="0"/>
          <c:showVal val="0"/>
          <c:showCatName val="0"/>
          <c:showSerName val="0"/>
          <c:showPercent val="0"/>
          <c:showBubbleSize val="0"/>
        </c:dLbls>
        <c:marker val="1"/>
        <c:smooth val="0"/>
        <c:axId val="167146904"/>
        <c:axId val="167147296"/>
      </c:lineChart>
      <c:dateAx>
        <c:axId val="167146904"/>
        <c:scaling>
          <c:orientation val="minMax"/>
        </c:scaling>
        <c:delete val="1"/>
        <c:axPos val="b"/>
        <c:numFmt formatCode="ge" sourceLinked="1"/>
        <c:majorTickMark val="none"/>
        <c:minorTickMark val="none"/>
        <c:tickLblPos val="none"/>
        <c:crossAx val="167147296"/>
        <c:crosses val="autoZero"/>
        <c:auto val="1"/>
        <c:lblOffset val="100"/>
        <c:baseTimeUnit val="years"/>
      </c:dateAx>
      <c:valAx>
        <c:axId val="1671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14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54.11</c:v>
                </c:pt>
                <c:pt idx="1">
                  <c:v>74.7</c:v>
                </c:pt>
                <c:pt idx="2">
                  <c:v>80.63</c:v>
                </c:pt>
                <c:pt idx="3">
                  <c:v>95.62</c:v>
                </c:pt>
                <c:pt idx="4">
                  <c:v>89.94</c:v>
                </c:pt>
              </c:numCache>
            </c:numRef>
          </c:val>
          <c:extLst xmlns:c16r2="http://schemas.microsoft.com/office/drawing/2015/06/chart">
            <c:ext xmlns:c16="http://schemas.microsoft.com/office/drawing/2014/chart" uri="{C3380CC4-5D6E-409C-BE32-E72D297353CC}">
              <c16:uniqueId val="{00000000-6670-4FC9-AFDD-386B7AC4925E}"/>
            </c:ext>
          </c:extLst>
        </c:ser>
        <c:dLbls>
          <c:showLegendKey val="0"/>
          <c:showVal val="0"/>
          <c:showCatName val="0"/>
          <c:showSerName val="0"/>
          <c:showPercent val="0"/>
          <c:showBubbleSize val="0"/>
        </c:dLbls>
        <c:gapWidth val="150"/>
        <c:axId val="166989168"/>
        <c:axId val="16696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70-4FC9-AFDD-386B7AC4925E}"/>
            </c:ext>
          </c:extLst>
        </c:ser>
        <c:dLbls>
          <c:showLegendKey val="0"/>
          <c:showVal val="0"/>
          <c:showCatName val="0"/>
          <c:showSerName val="0"/>
          <c:showPercent val="0"/>
          <c:showBubbleSize val="0"/>
        </c:dLbls>
        <c:marker val="1"/>
        <c:smooth val="0"/>
        <c:axId val="166989168"/>
        <c:axId val="166965920"/>
      </c:lineChart>
      <c:dateAx>
        <c:axId val="166989168"/>
        <c:scaling>
          <c:orientation val="minMax"/>
        </c:scaling>
        <c:delete val="1"/>
        <c:axPos val="b"/>
        <c:numFmt formatCode="ge" sourceLinked="1"/>
        <c:majorTickMark val="none"/>
        <c:minorTickMark val="none"/>
        <c:tickLblPos val="none"/>
        <c:crossAx val="166965920"/>
        <c:crosses val="autoZero"/>
        <c:auto val="1"/>
        <c:lblOffset val="100"/>
        <c:baseTimeUnit val="years"/>
      </c:dateAx>
      <c:valAx>
        <c:axId val="16696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8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16-4AAD-B97B-FE5FE0164666}"/>
            </c:ext>
          </c:extLst>
        </c:ser>
        <c:dLbls>
          <c:showLegendKey val="0"/>
          <c:showVal val="0"/>
          <c:showCatName val="0"/>
          <c:showSerName val="0"/>
          <c:showPercent val="0"/>
          <c:showBubbleSize val="0"/>
        </c:dLbls>
        <c:gapWidth val="150"/>
        <c:axId val="166714864"/>
        <c:axId val="16671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16-4AAD-B97B-FE5FE0164666}"/>
            </c:ext>
          </c:extLst>
        </c:ser>
        <c:dLbls>
          <c:showLegendKey val="0"/>
          <c:showVal val="0"/>
          <c:showCatName val="0"/>
          <c:showSerName val="0"/>
          <c:showPercent val="0"/>
          <c:showBubbleSize val="0"/>
        </c:dLbls>
        <c:marker val="1"/>
        <c:smooth val="0"/>
        <c:axId val="166714864"/>
        <c:axId val="166715248"/>
      </c:lineChart>
      <c:dateAx>
        <c:axId val="166714864"/>
        <c:scaling>
          <c:orientation val="minMax"/>
        </c:scaling>
        <c:delete val="1"/>
        <c:axPos val="b"/>
        <c:numFmt formatCode="ge" sourceLinked="1"/>
        <c:majorTickMark val="none"/>
        <c:minorTickMark val="none"/>
        <c:tickLblPos val="none"/>
        <c:crossAx val="166715248"/>
        <c:crosses val="autoZero"/>
        <c:auto val="1"/>
        <c:lblOffset val="100"/>
        <c:baseTimeUnit val="years"/>
      </c:dateAx>
      <c:valAx>
        <c:axId val="16671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1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D6-4C37-8D71-50D6CF7FCADD}"/>
            </c:ext>
          </c:extLst>
        </c:ser>
        <c:dLbls>
          <c:showLegendKey val="0"/>
          <c:showVal val="0"/>
          <c:showCatName val="0"/>
          <c:showSerName val="0"/>
          <c:showPercent val="0"/>
          <c:showBubbleSize val="0"/>
        </c:dLbls>
        <c:gapWidth val="150"/>
        <c:axId val="166796656"/>
        <c:axId val="16507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D6-4C37-8D71-50D6CF7FCADD}"/>
            </c:ext>
          </c:extLst>
        </c:ser>
        <c:dLbls>
          <c:showLegendKey val="0"/>
          <c:showVal val="0"/>
          <c:showCatName val="0"/>
          <c:showSerName val="0"/>
          <c:showPercent val="0"/>
          <c:showBubbleSize val="0"/>
        </c:dLbls>
        <c:marker val="1"/>
        <c:smooth val="0"/>
        <c:axId val="166796656"/>
        <c:axId val="165079912"/>
      </c:lineChart>
      <c:dateAx>
        <c:axId val="166796656"/>
        <c:scaling>
          <c:orientation val="minMax"/>
        </c:scaling>
        <c:delete val="1"/>
        <c:axPos val="b"/>
        <c:numFmt formatCode="ge" sourceLinked="1"/>
        <c:majorTickMark val="none"/>
        <c:minorTickMark val="none"/>
        <c:tickLblPos val="none"/>
        <c:crossAx val="165079912"/>
        <c:crosses val="autoZero"/>
        <c:auto val="1"/>
        <c:lblOffset val="100"/>
        <c:baseTimeUnit val="years"/>
      </c:dateAx>
      <c:valAx>
        <c:axId val="16507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9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9F-4C8A-99D3-E871B6B38A7C}"/>
            </c:ext>
          </c:extLst>
        </c:ser>
        <c:dLbls>
          <c:showLegendKey val="0"/>
          <c:showVal val="0"/>
          <c:showCatName val="0"/>
          <c:showSerName val="0"/>
          <c:showPercent val="0"/>
          <c:showBubbleSize val="0"/>
        </c:dLbls>
        <c:gapWidth val="150"/>
        <c:axId val="166819712"/>
        <c:axId val="16682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9F-4C8A-99D3-E871B6B38A7C}"/>
            </c:ext>
          </c:extLst>
        </c:ser>
        <c:dLbls>
          <c:showLegendKey val="0"/>
          <c:showVal val="0"/>
          <c:showCatName val="0"/>
          <c:showSerName val="0"/>
          <c:showPercent val="0"/>
          <c:showBubbleSize val="0"/>
        </c:dLbls>
        <c:marker val="1"/>
        <c:smooth val="0"/>
        <c:axId val="166819712"/>
        <c:axId val="166820104"/>
      </c:lineChart>
      <c:dateAx>
        <c:axId val="166819712"/>
        <c:scaling>
          <c:orientation val="minMax"/>
        </c:scaling>
        <c:delete val="1"/>
        <c:axPos val="b"/>
        <c:numFmt formatCode="ge" sourceLinked="1"/>
        <c:majorTickMark val="none"/>
        <c:minorTickMark val="none"/>
        <c:tickLblPos val="none"/>
        <c:crossAx val="166820104"/>
        <c:crosses val="autoZero"/>
        <c:auto val="1"/>
        <c:lblOffset val="100"/>
        <c:baseTimeUnit val="years"/>
      </c:dateAx>
      <c:valAx>
        <c:axId val="16682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FF-41BF-A7BE-3FFBDB8FFC17}"/>
            </c:ext>
          </c:extLst>
        </c:ser>
        <c:dLbls>
          <c:showLegendKey val="0"/>
          <c:showVal val="0"/>
          <c:showCatName val="0"/>
          <c:showSerName val="0"/>
          <c:showPercent val="0"/>
          <c:showBubbleSize val="0"/>
        </c:dLbls>
        <c:gapWidth val="150"/>
        <c:axId val="166821280"/>
        <c:axId val="16682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FF-41BF-A7BE-3FFBDB8FFC17}"/>
            </c:ext>
          </c:extLst>
        </c:ser>
        <c:dLbls>
          <c:showLegendKey val="0"/>
          <c:showVal val="0"/>
          <c:showCatName val="0"/>
          <c:showSerName val="0"/>
          <c:showPercent val="0"/>
          <c:showBubbleSize val="0"/>
        </c:dLbls>
        <c:marker val="1"/>
        <c:smooth val="0"/>
        <c:axId val="166821280"/>
        <c:axId val="166821672"/>
      </c:lineChart>
      <c:dateAx>
        <c:axId val="166821280"/>
        <c:scaling>
          <c:orientation val="minMax"/>
        </c:scaling>
        <c:delete val="1"/>
        <c:axPos val="b"/>
        <c:numFmt formatCode="ge" sourceLinked="1"/>
        <c:majorTickMark val="none"/>
        <c:minorTickMark val="none"/>
        <c:tickLblPos val="none"/>
        <c:crossAx val="166821672"/>
        <c:crosses val="autoZero"/>
        <c:auto val="1"/>
        <c:lblOffset val="100"/>
        <c:baseTimeUnit val="years"/>
      </c:dateAx>
      <c:valAx>
        <c:axId val="16682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2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1846.49</c:v>
                </c:pt>
                <c:pt idx="1">
                  <c:v>1925.45</c:v>
                </c:pt>
                <c:pt idx="2">
                  <c:v>2007.15</c:v>
                </c:pt>
                <c:pt idx="3">
                  <c:v>1924.24</c:v>
                </c:pt>
                <c:pt idx="4">
                  <c:v>1976.36</c:v>
                </c:pt>
              </c:numCache>
            </c:numRef>
          </c:val>
          <c:extLst xmlns:c16r2="http://schemas.microsoft.com/office/drawing/2015/06/chart">
            <c:ext xmlns:c16="http://schemas.microsoft.com/office/drawing/2014/chart" uri="{C3380CC4-5D6E-409C-BE32-E72D297353CC}">
              <c16:uniqueId val="{00000000-C90C-42A4-9C9C-1ED1D005059F}"/>
            </c:ext>
          </c:extLst>
        </c:ser>
        <c:dLbls>
          <c:showLegendKey val="0"/>
          <c:showVal val="0"/>
          <c:showCatName val="0"/>
          <c:showSerName val="0"/>
          <c:showPercent val="0"/>
          <c:showBubbleSize val="0"/>
        </c:dLbls>
        <c:gapWidth val="150"/>
        <c:axId val="167300848"/>
        <c:axId val="16730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C90C-42A4-9C9C-1ED1D005059F}"/>
            </c:ext>
          </c:extLst>
        </c:ser>
        <c:dLbls>
          <c:showLegendKey val="0"/>
          <c:showVal val="0"/>
          <c:showCatName val="0"/>
          <c:showSerName val="0"/>
          <c:showPercent val="0"/>
          <c:showBubbleSize val="0"/>
        </c:dLbls>
        <c:marker val="1"/>
        <c:smooth val="0"/>
        <c:axId val="167300848"/>
        <c:axId val="167301240"/>
      </c:lineChart>
      <c:dateAx>
        <c:axId val="167300848"/>
        <c:scaling>
          <c:orientation val="minMax"/>
        </c:scaling>
        <c:delete val="1"/>
        <c:axPos val="b"/>
        <c:numFmt formatCode="ge" sourceLinked="1"/>
        <c:majorTickMark val="none"/>
        <c:minorTickMark val="none"/>
        <c:tickLblPos val="none"/>
        <c:crossAx val="167301240"/>
        <c:crosses val="autoZero"/>
        <c:auto val="1"/>
        <c:lblOffset val="100"/>
        <c:baseTimeUnit val="years"/>
      </c:dateAx>
      <c:valAx>
        <c:axId val="16730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0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99.89</c:v>
                </c:pt>
                <c:pt idx="1">
                  <c:v>79.239999999999995</c:v>
                </c:pt>
                <c:pt idx="2">
                  <c:v>77.11</c:v>
                </c:pt>
                <c:pt idx="3">
                  <c:v>89.55</c:v>
                </c:pt>
                <c:pt idx="4">
                  <c:v>88.54</c:v>
                </c:pt>
              </c:numCache>
            </c:numRef>
          </c:val>
          <c:extLst xmlns:c16r2="http://schemas.microsoft.com/office/drawing/2015/06/chart">
            <c:ext xmlns:c16="http://schemas.microsoft.com/office/drawing/2014/chart" uri="{C3380CC4-5D6E-409C-BE32-E72D297353CC}">
              <c16:uniqueId val="{00000000-B37B-4FDF-9C8A-2075426A06C2}"/>
            </c:ext>
          </c:extLst>
        </c:ser>
        <c:dLbls>
          <c:showLegendKey val="0"/>
          <c:showVal val="0"/>
          <c:showCatName val="0"/>
          <c:showSerName val="0"/>
          <c:showPercent val="0"/>
          <c:showBubbleSize val="0"/>
        </c:dLbls>
        <c:gapWidth val="150"/>
        <c:axId val="167302416"/>
        <c:axId val="16730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B37B-4FDF-9C8A-2075426A06C2}"/>
            </c:ext>
          </c:extLst>
        </c:ser>
        <c:dLbls>
          <c:showLegendKey val="0"/>
          <c:showVal val="0"/>
          <c:showCatName val="0"/>
          <c:showSerName val="0"/>
          <c:showPercent val="0"/>
          <c:showBubbleSize val="0"/>
        </c:dLbls>
        <c:marker val="1"/>
        <c:smooth val="0"/>
        <c:axId val="167302416"/>
        <c:axId val="167302808"/>
      </c:lineChart>
      <c:dateAx>
        <c:axId val="167302416"/>
        <c:scaling>
          <c:orientation val="minMax"/>
        </c:scaling>
        <c:delete val="1"/>
        <c:axPos val="b"/>
        <c:numFmt formatCode="ge" sourceLinked="1"/>
        <c:majorTickMark val="none"/>
        <c:minorTickMark val="none"/>
        <c:tickLblPos val="none"/>
        <c:crossAx val="167302808"/>
        <c:crosses val="autoZero"/>
        <c:auto val="1"/>
        <c:lblOffset val="100"/>
        <c:baseTimeUnit val="years"/>
      </c:dateAx>
      <c:valAx>
        <c:axId val="16730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0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140.76</c:v>
                </c:pt>
                <c:pt idx="1">
                  <c:v>179.62</c:v>
                </c:pt>
                <c:pt idx="2">
                  <c:v>184.73</c:v>
                </c:pt>
                <c:pt idx="3">
                  <c:v>155.44999999999999</c:v>
                </c:pt>
                <c:pt idx="4">
                  <c:v>155.13999999999999</c:v>
                </c:pt>
              </c:numCache>
            </c:numRef>
          </c:val>
          <c:extLst xmlns:c16r2="http://schemas.microsoft.com/office/drawing/2015/06/chart">
            <c:ext xmlns:c16="http://schemas.microsoft.com/office/drawing/2014/chart" uri="{C3380CC4-5D6E-409C-BE32-E72D297353CC}">
              <c16:uniqueId val="{00000000-27EA-4A54-96E9-6E81FD679FDA}"/>
            </c:ext>
          </c:extLst>
        </c:ser>
        <c:dLbls>
          <c:showLegendKey val="0"/>
          <c:showVal val="0"/>
          <c:showCatName val="0"/>
          <c:showSerName val="0"/>
          <c:showPercent val="0"/>
          <c:showBubbleSize val="0"/>
        </c:dLbls>
        <c:gapWidth val="150"/>
        <c:axId val="167303984"/>
        <c:axId val="16730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27EA-4A54-96E9-6E81FD679FDA}"/>
            </c:ext>
          </c:extLst>
        </c:ser>
        <c:dLbls>
          <c:showLegendKey val="0"/>
          <c:showVal val="0"/>
          <c:showCatName val="0"/>
          <c:showSerName val="0"/>
          <c:showPercent val="0"/>
          <c:showBubbleSize val="0"/>
        </c:dLbls>
        <c:marker val="1"/>
        <c:smooth val="0"/>
        <c:axId val="167303984"/>
        <c:axId val="167304376"/>
      </c:lineChart>
      <c:dateAx>
        <c:axId val="167303984"/>
        <c:scaling>
          <c:orientation val="minMax"/>
        </c:scaling>
        <c:delete val="1"/>
        <c:axPos val="b"/>
        <c:numFmt formatCode="ge" sourceLinked="1"/>
        <c:majorTickMark val="none"/>
        <c:minorTickMark val="none"/>
        <c:tickLblPos val="none"/>
        <c:crossAx val="167304376"/>
        <c:crosses val="autoZero"/>
        <c:auto val="1"/>
        <c:lblOffset val="100"/>
        <c:baseTimeUnit val="years"/>
      </c:dateAx>
      <c:valAx>
        <c:axId val="16730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0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富山県　朝日町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12066</v>
      </c>
      <c r="AM8" s="50"/>
      <c r="AN8" s="50"/>
      <c r="AO8" s="50"/>
      <c r="AP8" s="50"/>
      <c r="AQ8" s="50"/>
      <c r="AR8" s="50"/>
      <c r="AS8" s="50"/>
      <c r="AT8" s="45">
        <f>データ!T6</f>
        <v>226.3</v>
      </c>
      <c r="AU8" s="45"/>
      <c r="AV8" s="45"/>
      <c r="AW8" s="45"/>
      <c r="AX8" s="45"/>
      <c r="AY8" s="45"/>
      <c r="AZ8" s="45"/>
      <c r="BA8" s="45"/>
      <c r="BB8" s="45">
        <f>データ!U6</f>
        <v>53.32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40.659999999999997</v>
      </c>
      <c r="Q10" s="45"/>
      <c r="R10" s="45"/>
      <c r="S10" s="45"/>
      <c r="T10" s="45"/>
      <c r="U10" s="45"/>
      <c r="V10" s="45"/>
      <c r="W10" s="45">
        <f>データ!Q6</f>
        <v>85</v>
      </c>
      <c r="X10" s="45"/>
      <c r="Y10" s="45"/>
      <c r="Z10" s="45"/>
      <c r="AA10" s="45"/>
      <c r="AB10" s="45"/>
      <c r="AC10" s="45"/>
      <c r="AD10" s="50">
        <f>データ!R6</f>
        <v>2468</v>
      </c>
      <c r="AE10" s="50"/>
      <c r="AF10" s="50"/>
      <c r="AG10" s="50"/>
      <c r="AH10" s="50"/>
      <c r="AI10" s="50"/>
      <c r="AJ10" s="50"/>
      <c r="AK10" s="2"/>
      <c r="AL10" s="50">
        <f>データ!V6</f>
        <v>4871</v>
      </c>
      <c r="AM10" s="50"/>
      <c r="AN10" s="50"/>
      <c r="AO10" s="50"/>
      <c r="AP10" s="50"/>
      <c r="AQ10" s="50"/>
      <c r="AR10" s="50"/>
      <c r="AS10" s="50"/>
      <c r="AT10" s="45">
        <f>データ!W6</f>
        <v>2</v>
      </c>
      <c r="AU10" s="45"/>
      <c r="AV10" s="45"/>
      <c r="AW10" s="45"/>
      <c r="AX10" s="45"/>
      <c r="AY10" s="45"/>
      <c r="AZ10" s="45"/>
      <c r="BA10" s="45"/>
      <c r="BB10" s="45">
        <f>データ!X6</f>
        <v>2435.5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X4VQKisXKQOZ9C+g2iUeOTgGmWIv0gGzSBt2clNW5wVdHNz8fl7BurJ9Ak87jghF1XkxfuREiXXJwiCus54hbw==" saltValue="Cj4WIs7fqSuUVOwc0oS7i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163431</v>
      </c>
      <c r="D6" s="33">
        <f t="shared" si="3"/>
        <v>47</v>
      </c>
      <c r="E6" s="33">
        <f t="shared" si="3"/>
        <v>17</v>
      </c>
      <c r="F6" s="33">
        <f t="shared" si="3"/>
        <v>4</v>
      </c>
      <c r="G6" s="33">
        <f t="shared" si="3"/>
        <v>0</v>
      </c>
      <c r="H6" s="33" t="str">
        <f t="shared" si="3"/>
        <v>富山県　朝日町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40.659999999999997</v>
      </c>
      <c r="Q6" s="34">
        <f t="shared" si="3"/>
        <v>85</v>
      </c>
      <c r="R6" s="34">
        <f t="shared" si="3"/>
        <v>2468</v>
      </c>
      <c r="S6" s="34">
        <f t="shared" si="3"/>
        <v>12066</v>
      </c>
      <c r="T6" s="34">
        <f t="shared" si="3"/>
        <v>226.3</v>
      </c>
      <c r="U6" s="34">
        <f t="shared" si="3"/>
        <v>53.32</v>
      </c>
      <c r="V6" s="34">
        <f t="shared" si="3"/>
        <v>4871</v>
      </c>
      <c r="W6" s="34">
        <f t="shared" si="3"/>
        <v>2</v>
      </c>
      <c r="X6" s="34">
        <f t="shared" si="3"/>
        <v>2435.5</v>
      </c>
      <c r="Y6" s="35">
        <f>IF(Y7="",NA(),Y7)</f>
        <v>54.11</v>
      </c>
      <c r="Z6" s="35">
        <f t="shared" ref="Z6:AH6" si="4">IF(Z7="",NA(),Z7)</f>
        <v>74.7</v>
      </c>
      <c r="AA6" s="35">
        <f t="shared" si="4"/>
        <v>80.63</v>
      </c>
      <c r="AB6" s="35">
        <f t="shared" si="4"/>
        <v>95.62</v>
      </c>
      <c r="AC6" s="35">
        <f t="shared" si="4"/>
        <v>89.94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1846.49</v>
      </c>
      <c r="BG6" s="35">
        <f t="shared" ref="BG6:BO6" si="7">IF(BG7="",NA(),BG7)</f>
        <v>1925.45</v>
      </c>
      <c r="BH6" s="35">
        <f t="shared" si="7"/>
        <v>2007.15</v>
      </c>
      <c r="BI6" s="35">
        <f t="shared" si="7"/>
        <v>1924.24</v>
      </c>
      <c r="BJ6" s="35">
        <f t="shared" si="7"/>
        <v>1976.36</v>
      </c>
      <c r="BK6" s="35">
        <f t="shared" si="7"/>
        <v>1671.86</v>
      </c>
      <c r="BL6" s="35">
        <f t="shared" si="7"/>
        <v>1673.47</v>
      </c>
      <c r="BM6" s="35">
        <f t="shared" si="7"/>
        <v>1298.9100000000001</v>
      </c>
      <c r="BN6" s="35">
        <f t="shared" si="7"/>
        <v>1243.71</v>
      </c>
      <c r="BO6" s="35">
        <f t="shared" si="7"/>
        <v>1194.1500000000001</v>
      </c>
      <c r="BP6" s="34" t="str">
        <f>IF(BP7="","",IF(BP7="-","【-】","【"&amp;SUBSTITUTE(TEXT(BP7,"#,##0.00"),"-","△")&amp;"】"))</f>
        <v>【1,209.40】</v>
      </c>
      <c r="BQ6" s="35">
        <f>IF(BQ7="",NA(),BQ7)</f>
        <v>99.89</v>
      </c>
      <c r="BR6" s="35">
        <f t="shared" ref="BR6:BZ6" si="8">IF(BR7="",NA(),BR7)</f>
        <v>79.239999999999995</v>
      </c>
      <c r="BS6" s="35">
        <f t="shared" si="8"/>
        <v>77.11</v>
      </c>
      <c r="BT6" s="35">
        <f t="shared" si="8"/>
        <v>89.55</v>
      </c>
      <c r="BU6" s="35">
        <f t="shared" si="8"/>
        <v>88.54</v>
      </c>
      <c r="BV6" s="35">
        <f t="shared" si="8"/>
        <v>50.54</v>
      </c>
      <c r="BW6" s="35">
        <f t="shared" si="8"/>
        <v>49.22</v>
      </c>
      <c r="BX6" s="35">
        <f t="shared" si="8"/>
        <v>69.87</v>
      </c>
      <c r="BY6" s="35">
        <f t="shared" si="8"/>
        <v>74.3</v>
      </c>
      <c r="BZ6" s="35">
        <f t="shared" si="8"/>
        <v>72.260000000000005</v>
      </c>
      <c r="CA6" s="34" t="str">
        <f>IF(CA7="","",IF(CA7="-","【-】","【"&amp;SUBSTITUTE(TEXT(CA7,"#,##0.00"),"-","△")&amp;"】"))</f>
        <v>【74.48】</v>
      </c>
      <c r="CB6" s="35">
        <f>IF(CB7="",NA(),CB7)</f>
        <v>140.76</v>
      </c>
      <c r="CC6" s="35">
        <f t="shared" ref="CC6:CK6" si="9">IF(CC7="",NA(),CC7)</f>
        <v>179.62</v>
      </c>
      <c r="CD6" s="35">
        <f t="shared" si="9"/>
        <v>184.73</v>
      </c>
      <c r="CE6" s="35">
        <f t="shared" si="9"/>
        <v>155.44999999999999</v>
      </c>
      <c r="CF6" s="35">
        <f t="shared" si="9"/>
        <v>155.13999999999999</v>
      </c>
      <c r="CG6" s="35">
        <f t="shared" si="9"/>
        <v>320.36</v>
      </c>
      <c r="CH6" s="35">
        <f t="shared" si="9"/>
        <v>332.02</v>
      </c>
      <c r="CI6" s="35">
        <f t="shared" si="9"/>
        <v>234.96</v>
      </c>
      <c r="CJ6" s="35">
        <f t="shared" si="9"/>
        <v>221.81</v>
      </c>
      <c r="CK6" s="35">
        <f t="shared" si="9"/>
        <v>230.02</v>
      </c>
      <c r="CL6" s="34" t="str">
        <f>IF(CL7="","",IF(CL7="-","【-】","【"&amp;SUBSTITUTE(TEXT(CL7,"#,##0.00"),"-","△")&amp;"】"))</f>
        <v>【219.46】</v>
      </c>
      <c r="CM6" s="35">
        <f>IF(CM7="",NA(),CM7)</f>
        <v>40.549999999999997</v>
      </c>
      <c r="CN6" s="35">
        <f t="shared" ref="CN6:CV6" si="10">IF(CN7="",NA(),CN7)</f>
        <v>42.87</v>
      </c>
      <c r="CO6" s="35">
        <f t="shared" si="10"/>
        <v>45.65</v>
      </c>
      <c r="CP6" s="35">
        <f t="shared" si="10"/>
        <v>53.19</v>
      </c>
      <c r="CQ6" s="35">
        <f t="shared" si="10"/>
        <v>56.49</v>
      </c>
      <c r="CR6" s="35">
        <f t="shared" si="10"/>
        <v>34.74</v>
      </c>
      <c r="CS6" s="35">
        <f t="shared" si="10"/>
        <v>36.65</v>
      </c>
      <c r="CT6" s="35">
        <f t="shared" si="10"/>
        <v>42.9</v>
      </c>
      <c r="CU6" s="35">
        <f t="shared" si="10"/>
        <v>43.36</v>
      </c>
      <c r="CV6" s="35">
        <f t="shared" si="10"/>
        <v>42.56</v>
      </c>
      <c r="CW6" s="34" t="str">
        <f>IF(CW7="","",IF(CW7="-","【-】","【"&amp;SUBSTITUTE(TEXT(CW7,"#,##0.00"),"-","△")&amp;"】"))</f>
        <v>【42.82】</v>
      </c>
      <c r="CX6" s="35">
        <f>IF(CX7="",NA(),CX7)</f>
        <v>59.39</v>
      </c>
      <c r="CY6" s="35">
        <f t="shared" ref="CY6:DG6" si="11">IF(CY7="",NA(),CY7)</f>
        <v>60.07</v>
      </c>
      <c r="CZ6" s="35">
        <f t="shared" si="11"/>
        <v>60.13</v>
      </c>
      <c r="DA6" s="35">
        <f t="shared" si="11"/>
        <v>64.22</v>
      </c>
      <c r="DB6" s="35">
        <f t="shared" si="11"/>
        <v>63.91</v>
      </c>
      <c r="DC6" s="35">
        <f t="shared" si="11"/>
        <v>70.14</v>
      </c>
      <c r="DD6" s="35">
        <f t="shared" si="11"/>
        <v>68.83</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15.04</v>
      </c>
      <c r="EH6" s="35">
        <f t="shared" si="14"/>
        <v>6.61</v>
      </c>
      <c r="EI6" s="35">
        <f t="shared" si="14"/>
        <v>8.1999999999999993</v>
      </c>
      <c r="EJ6" s="35">
        <f t="shared" si="14"/>
        <v>0.08</v>
      </c>
      <c r="EK6" s="35">
        <f t="shared" si="14"/>
        <v>0.26</v>
      </c>
      <c r="EL6" s="35">
        <f t="shared" si="14"/>
        <v>0.09</v>
      </c>
      <c r="EM6" s="35">
        <f t="shared" si="14"/>
        <v>0.09</v>
      </c>
      <c r="EN6" s="35">
        <f t="shared" si="14"/>
        <v>0.13</v>
      </c>
      <c r="EO6" s="34" t="str">
        <f>IF(EO7="","",IF(EO7="-","【-】","【"&amp;SUBSTITUTE(TEXT(EO7,"#,##0.00"),"-","△")&amp;"】"))</f>
        <v>【0.12】</v>
      </c>
    </row>
    <row r="7" spans="1:145" s="36" customFormat="1" x14ac:dyDescent="0.15">
      <c r="A7" s="28"/>
      <c r="B7" s="37">
        <v>2018</v>
      </c>
      <c r="C7" s="37">
        <v>163431</v>
      </c>
      <c r="D7" s="37">
        <v>47</v>
      </c>
      <c r="E7" s="37">
        <v>17</v>
      </c>
      <c r="F7" s="37">
        <v>4</v>
      </c>
      <c r="G7" s="37">
        <v>0</v>
      </c>
      <c r="H7" s="37" t="s">
        <v>97</v>
      </c>
      <c r="I7" s="37" t="s">
        <v>98</v>
      </c>
      <c r="J7" s="37" t="s">
        <v>99</v>
      </c>
      <c r="K7" s="37" t="s">
        <v>100</v>
      </c>
      <c r="L7" s="37" t="s">
        <v>101</v>
      </c>
      <c r="M7" s="37" t="s">
        <v>102</v>
      </c>
      <c r="N7" s="38" t="s">
        <v>103</v>
      </c>
      <c r="O7" s="38" t="s">
        <v>104</v>
      </c>
      <c r="P7" s="38">
        <v>40.659999999999997</v>
      </c>
      <c r="Q7" s="38">
        <v>85</v>
      </c>
      <c r="R7" s="38">
        <v>2468</v>
      </c>
      <c r="S7" s="38">
        <v>12066</v>
      </c>
      <c r="T7" s="38">
        <v>226.3</v>
      </c>
      <c r="U7" s="38">
        <v>53.32</v>
      </c>
      <c r="V7" s="38">
        <v>4871</v>
      </c>
      <c r="W7" s="38">
        <v>2</v>
      </c>
      <c r="X7" s="38">
        <v>2435.5</v>
      </c>
      <c r="Y7" s="38">
        <v>54.11</v>
      </c>
      <c r="Z7" s="38">
        <v>74.7</v>
      </c>
      <c r="AA7" s="38">
        <v>80.63</v>
      </c>
      <c r="AB7" s="38">
        <v>95.62</v>
      </c>
      <c r="AC7" s="38">
        <v>89.94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1846.49</v>
      </c>
      <c r="BG7" s="38">
        <v>1925.45</v>
      </c>
      <c r="BH7" s="38">
        <v>2007.15</v>
      </c>
      <c r="BI7" s="38">
        <v>1924.24</v>
      </c>
      <c r="BJ7" s="38">
        <v>1976.36</v>
      </c>
      <c r="BK7" s="38">
        <v>1671.86</v>
      </c>
      <c r="BL7" s="38">
        <v>1673.47</v>
      </c>
      <c r="BM7" s="38">
        <v>1298.9100000000001</v>
      </c>
      <c r="BN7" s="38">
        <v>1243.71</v>
      </c>
      <c r="BO7" s="38">
        <v>1194.1500000000001</v>
      </c>
      <c r="BP7" s="38">
        <v>1209.4000000000001</v>
      </c>
      <c r="BQ7" s="38">
        <v>99.89</v>
      </c>
      <c r="BR7" s="38">
        <v>79.239999999999995</v>
      </c>
      <c r="BS7" s="38">
        <v>77.11</v>
      </c>
      <c r="BT7" s="38">
        <v>89.55</v>
      </c>
      <c r="BU7" s="38">
        <v>88.54</v>
      </c>
      <c r="BV7" s="38">
        <v>50.54</v>
      </c>
      <c r="BW7" s="38">
        <v>49.22</v>
      </c>
      <c r="BX7" s="38">
        <v>69.87</v>
      </c>
      <c r="BY7" s="38">
        <v>74.3</v>
      </c>
      <c r="BZ7" s="38">
        <v>72.260000000000005</v>
      </c>
      <c r="CA7" s="38">
        <v>74.48</v>
      </c>
      <c r="CB7" s="38">
        <v>140.76</v>
      </c>
      <c r="CC7" s="38">
        <v>179.62</v>
      </c>
      <c r="CD7" s="38">
        <v>184.73</v>
      </c>
      <c r="CE7" s="38">
        <v>155.44999999999999</v>
      </c>
      <c r="CF7" s="38">
        <v>155.13999999999999</v>
      </c>
      <c r="CG7" s="38">
        <v>320.36</v>
      </c>
      <c r="CH7" s="38">
        <v>332.02</v>
      </c>
      <c r="CI7" s="38">
        <v>234.96</v>
      </c>
      <c r="CJ7" s="38">
        <v>221.81</v>
      </c>
      <c r="CK7" s="38">
        <v>230.02</v>
      </c>
      <c r="CL7" s="38">
        <v>219.46</v>
      </c>
      <c r="CM7" s="38">
        <v>40.549999999999997</v>
      </c>
      <c r="CN7" s="38">
        <v>42.87</v>
      </c>
      <c r="CO7" s="38">
        <v>45.65</v>
      </c>
      <c r="CP7" s="38">
        <v>53.19</v>
      </c>
      <c r="CQ7" s="38">
        <v>56.49</v>
      </c>
      <c r="CR7" s="38">
        <v>34.74</v>
      </c>
      <c r="CS7" s="38">
        <v>36.65</v>
      </c>
      <c r="CT7" s="38">
        <v>42.9</v>
      </c>
      <c r="CU7" s="38">
        <v>43.36</v>
      </c>
      <c r="CV7" s="38">
        <v>42.56</v>
      </c>
      <c r="CW7" s="38">
        <v>42.82</v>
      </c>
      <c r="CX7" s="38">
        <v>59.39</v>
      </c>
      <c r="CY7" s="38">
        <v>60.07</v>
      </c>
      <c r="CZ7" s="38">
        <v>60.13</v>
      </c>
      <c r="DA7" s="38">
        <v>64.22</v>
      </c>
      <c r="DB7" s="38">
        <v>63.91</v>
      </c>
      <c r="DC7" s="38">
        <v>70.14</v>
      </c>
      <c r="DD7" s="38">
        <v>68.83</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15.04</v>
      </c>
      <c r="EH7" s="38">
        <v>6.61</v>
      </c>
      <c r="EI7" s="38">
        <v>8.1999999999999993</v>
      </c>
      <c r="EJ7" s="38">
        <v>0.08</v>
      </c>
      <c r="EK7" s="38">
        <v>0.26</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2020-01-23T06:04:26Z</cp:lastPrinted>
  <dcterms:created xsi:type="dcterms:W3CDTF">2019-12-05T05:11:55Z</dcterms:created>
  <dcterms:modified xsi:type="dcterms:W3CDTF">2020-01-28T01:26:51Z</dcterms:modified>
  <cp:category/>
</cp:coreProperties>
</file>