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homepage\gyosei\kekka\"/>
    </mc:Choice>
  </mc:AlternateContent>
  <bookViews>
    <workbookView xWindow="570" yWindow="-45" windowWidth="11715" windowHeight="6075" tabRatio="671"/>
  </bookViews>
  <sheets>
    <sheet name="富山市第１選挙区" sheetId="26" r:id="rId1"/>
    <sheet name="高岡市選挙区" sheetId="27" r:id="rId2"/>
  </sheets>
  <definedNames>
    <definedName name="_xlnm.Print_Area" localSheetId="1">高岡市選挙区!$A$1:$P$14</definedName>
    <definedName name="_xlnm.Print_Area" localSheetId="0">富山市第１選挙区!$A$1:$P$14</definedName>
  </definedNames>
  <calcPr calcId="152511"/>
</workbook>
</file>

<file path=xl/calcChain.xml><?xml version="1.0" encoding="utf-8"?>
<calcChain xmlns="http://schemas.openxmlformats.org/spreadsheetml/2006/main">
  <c r="W8" i="27" l="1"/>
  <c r="V8" i="27" s="1"/>
  <c r="U8" i="27"/>
  <c r="T8" i="27"/>
  <c r="S8" i="27"/>
  <c r="R8" i="27"/>
</calcChain>
</file>

<file path=xl/sharedStrings.xml><?xml version="1.0" encoding="utf-8"?>
<sst xmlns="http://schemas.openxmlformats.org/spreadsheetml/2006/main" count="117" uniqueCount="66">
  <si>
    <t>注</t>
    <rPh sb="0" eb="1">
      <t>チュウ</t>
    </rPh>
    <phoneticPr fontId="2"/>
  </si>
  <si>
    <t>【法定得票数】（公職選挙法第95条）</t>
    <rPh sb="1" eb="3">
      <t>ホウテイ</t>
    </rPh>
    <rPh sb="3" eb="6">
      <t>トクヒョウスウ</t>
    </rPh>
    <rPh sb="8" eb="10">
      <t>コウショク</t>
    </rPh>
    <rPh sb="10" eb="13">
      <t>センキョホウ</t>
    </rPh>
    <rPh sb="13" eb="14">
      <t>ダイ</t>
    </rPh>
    <rPh sb="16" eb="17">
      <t>ジョウ</t>
    </rPh>
    <phoneticPr fontId="2"/>
  </si>
  <si>
    <t>（小数点第４位以下切捨て）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2"/>
  </si>
  <si>
    <t>【供託物没収点】（公職選挙法第93条）</t>
    <rPh sb="1" eb="3">
      <t>キョウタク</t>
    </rPh>
    <rPh sb="3" eb="4">
      <t>ブツ</t>
    </rPh>
    <rPh sb="4" eb="6">
      <t>ボッシュウ</t>
    </rPh>
    <rPh sb="6" eb="7">
      <t>テン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2"/>
  </si>
  <si>
    <t>開票区名</t>
  </si>
  <si>
    <t>投票総数</t>
  </si>
  <si>
    <t>無効投票</t>
  </si>
  <si>
    <t>開票率</t>
  </si>
  <si>
    <t>今回新たに開票率100%</t>
  </si>
  <si>
    <t>A=B+C</t>
  </si>
  <si>
    <t>E=A+D</t>
  </si>
  <si>
    <t>有効投票　内訳＝計</t>
  </si>
  <si>
    <t>有効投票計＜投票総数</t>
  </si>
  <si>
    <t>開票率　　（計算）</t>
  </si>
  <si>
    <t>投票者数</t>
  </si>
  <si>
    <t>Ａ</t>
  </si>
  <si>
    <t>Ｂ</t>
  </si>
  <si>
    <t>Ｃ</t>
  </si>
  <si>
    <t>不受理</t>
  </si>
  <si>
    <t>持帰り</t>
  </si>
  <si>
    <t>その他</t>
  </si>
  <si>
    <t>（％）</t>
  </si>
  <si>
    <t>CHECK 1</t>
  </si>
  <si>
    <t>CHECK 2</t>
  </si>
  <si>
    <t>CHECK 3</t>
  </si>
  <si>
    <t>CHECK 4</t>
  </si>
  <si>
    <t>CHECK 5</t>
  </si>
  <si>
    <t>富山県選挙管理委員会</t>
    <rPh sb="0" eb="3">
      <t>トヤマケン</t>
    </rPh>
    <rPh sb="3" eb="10">
      <t>センカン</t>
    </rPh>
    <phoneticPr fontId="2"/>
  </si>
  <si>
    <t>法定得票数及び供託物没収点については、結果速報時のみ記載</t>
    <rPh sb="0" eb="2">
      <t>ホウテイ</t>
    </rPh>
    <rPh sb="2" eb="5">
      <t>トクヒョウスウ</t>
    </rPh>
    <rPh sb="5" eb="6">
      <t>オヨ</t>
    </rPh>
    <rPh sb="7" eb="9">
      <t>キョウタク</t>
    </rPh>
    <rPh sb="9" eb="10">
      <t>ブツ</t>
    </rPh>
    <rPh sb="10" eb="12">
      <t>ボッシュウ</t>
    </rPh>
    <rPh sb="12" eb="13">
      <t>テン</t>
    </rPh>
    <rPh sb="19" eb="21">
      <t>ケッカ</t>
    </rPh>
    <rPh sb="21" eb="23">
      <t>ソクホウ</t>
    </rPh>
    <rPh sb="23" eb="24">
      <t>ジ</t>
    </rPh>
    <rPh sb="26" eb="28">
      <t>キサイ</t>
    </rPh>
    <phoneticPr fontId="2"/>
  </si>
  <si>
    <t>有効投票計</t>
    <phoneticPr fontId="2"/>
  </si>
  <si>
    <t>投票者数と投票総数が符合しない理由Ｄ</t>
    <rPh sb="10" eb="12">
      <t>フゴウ</t>
    </rPh>
    <phoneticPr fontId="2"/>
  </si>
  <si>
    <t>富山市第１</t>
    <rPh sb="0" eb="3">
      <t>トヤマシ</t>
    </rPh>
    <rPh sb="3" eb="4">
      <t>ダイ</t>
    </rPh>
    <phoneticPr fontId="2"/>
  </si>
  <si>
    <t>選挙区</t>
    <rPh sb="0" eb="3">
      <t>センキョク</t>
    </rPh>
    <phoneticPr fontId="2"/>
  </si>
  <si>
    <t>選挙すべき人数</t>
    <rPh sb="0" eb="2">
      <t>センキョ</t>
    </rPh>
    <rPh sb="5" eb="7">
      <t>ニンズウ</t>
    </rPh>
    <phoneticPr fontId="2"/>
  </si>
  <si>
    <t>平成28年10月23日執行　富山県議会議員補欠選挙（富山市第１選挙区）　開票速報　候補者得票集計表</t>
    <rPh sb="14" eb="17">
      <t>トヤマケン</t>
    </rPh>
    <rPh sb="17" eb="19">
      <t>ギカイ</t>
    </rPh>
    <rPh sb="19" eb="21">
      <t>ギイン</t>
    </rPh>
    <rPh sb="21" eb="23">
      <t>ホケツ</t>
    </rPh>
    <rPh sb="23" eb="25">
      <t>センキョ</t>
    </rPh>
    <rPh sb="26" eb="29">
      <t>トヤマシ</t>
    </rPh>
    <rPh sb="29" eb="30">
      <t>ダイ</t>
    </rPh>
    <rPh sb="31" eb="34">
      <t>センキョク</t>
    </rPh>
    <rPh sb="38" eb="40">
      <t>ソクホウ</t>
    </rPh>
    <phoneticPr fontId="2"/>
  </si>
  <si>
    <t>　有効投票数／議員定数×１／4＝</t>
    <rPh sb="1" eb="3">
      <t>ユウコウ</t>
    </rPh>
    <rPh sb="3" eb="5">
      <t>トウヒョウ</t>
    </rPh>
    <rPh sb="5" eb="6">
      <t>カズ</t>
    </rPh>
    <rPh sb="7" eb="9">
      <t>ギイン</t>
    </rPh>
    <rPh sb="9" eb="11">
      <t>テイスウ</t>
    </rPh>
    <phoneticPr fontId="2"/>
  </si>
  <si>
    <t>　有効投票数／議員定数×１／10＝</t>
    <rPh sb="1" eb="3">
      <t>ユウコウ</t>
    </rPh>
    <rPh sb="3" eb="5">
      <t>トウヒョウ</t>
    </rPh>
    <rPh sb="5" eb="6">
      <t>カズ</t>
    </rPh>
    <rPh sb="7" eb="9">
      <t>ギイン</t>
    </rPh>
    <rPh sb="9" eb="11">
      <t>テイスウ</t>
    </rPh>
    <phoneticPr fontId="2"/>
  </si>
  <si>
    <t>１人</t>
    <rPh sb="1" eb="2">
      <t>ニン</t>
    </rPh>
    <phoneticPr fontId="2"/>
  </si>
  <si>
    <t>=</t>
    <phoneticPr fontId="2"/>
  </si>
  <si>
    <t>／</t>
    <phoneticPr fontId="2"/>
  </si>
  <si>
    <t>／</t>
    <phoneticPr fontId="2"/>
  </si>
  <si>
    <t>○</t>
  </si>
  <si>
    <t>午後11時30分　　発表</t>
    <rPh sb="10" eb="12">
      <t>ハッピョウ</t>
    </rPh>
    <phoneticPr fontId="2"/>
  </si>
  <si>
    <t>開票完了</t>
  </si>
  <si>
    <t>京谷きみとも</t>
  </si>
  <si>
    <t>星野　富一</t>
  </si>
  <si>
    <t>ふじた良久</t>
  </si>
  <si>
    <t>（日本維新の会）</t>
  </si>
  <si>
    <t>（怒る県民の会）</t>
  </si>
  <si>
    <t>（自由民主党）</t>
  </si>
  <si>
    <t>富山市第１</t>
  </si>
  <si>
    <t>OK</t>
  </si>
  <si>
    <t>FALSE</t>
  </si>
  <si>
    <t>平成28年10月23日執行　富山県議会議員補欠選挙（高岡市選挙区）　開票速報　候補者得票集計表</t>
    <rPh sb="14" eb="17">
      <t>トヤマケン</t>
    </rPh>
    <rPh sb="17" eb="19">
      <t>ギカイ</t>
    </rPh>
    <rPh sb="19" eb="21">
      <t>ギイン</t>
    </rPh>
    <rPh sb="21" eb="23">
      <t>ホケツ</t>
    </rPh>
    <rPh sb="23" eb="25">
      <t>センキョ</t>
    </rPh>
    <rPh sb="26" eb="29">
      <t>タカオカシ</t>
    </rPh>
    <rPh sb="29" eb="32">
      <t>センキョク</t>
    </rPh>
    <rPh sb="36" eb="38">
      <t>ソクホウ</t>
    </rPh>
    <phoneticPr fontId="2"/>
  </si>
  <si>
    <t>高岡市</t>
    <rPh sb="0" eb="3">
      <t>タカオカシ</t>
    </rPh>
    <phoneticPr fontId="2"/>
  </si>
  <si>
    <t>２人</t>
    <rPh sb="1" eb="2">
      <t>ニン</t>
    </rPh>
    <phoneticPr fontId="2"/>
  </si>
  <si>
    <t>高瀬あつこ</t>
  </si>
  <si>
    <t>島村すすむ</t>
  </si>
  <si>
    <t>酒井立志</t>
  </si>
  <si>
    <t>有効投票計</t>
    <phoneticPr fontId="2"/>
  </si>
  <si>
    <t>（日本共産党）</t>
  </si>
  <si>
    <t>（社会民主党）</t>
  </si>
  <si>
    <t>高岡市</t>
  </si>
  <si>
    <t>／</t>
    <phoneticPr fontId="2"/>
  </si>
  <si>
    <t>／</t>
    <phoneticPr fontId="2"/>
  </si>
  <si>
    <t>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</si>
</sst>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[Red]\-#,##0\ "/>
    <numFmt numFmtId="177" formatCode="0.0%"/>
    <numFmt numFmtId="178" formatCode="#,##0;[Red]\-#,##0;"/>
    <numFmt numFmtId="179" formatCode="#,##0;&quot;▲ &quot;#,##0"/>
    <numFmt numFmtId="180" formatCode="#,##0.000;&quot;▲ &quot;#,##0.000"/>
    <numFmt numFmtId="181" formatCode="#,##0_);[Red]\(#,##0\)"/>
    <numFmt numFmtId="182" formatCode="0;0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8" fontId="15" fillId="0" borderId="0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77" fontId="13" fillId="2" borderId="6" xfId="0" applyNumberFormat="1" applyFont="1" applyFill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178" fontId="10" fillId="2" borderId="3" xfId="0" applyNumberFormat="1" applyFont="1" applyFill="1" applyBorder="1" applyAlignment="1">
      <alignment vertical="center" shrinkToFit="1"/>
    </xf>
    <xf numFmtId="9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0" applyNumberFormat="1" applyFont="1" applyFill="1" applyAlignment="1">
      <alignment horizontal="right" vertical="center"/>
    </xf>
    <xf numFmtId="178" fontId="16" fillId="0" borderId="10" xfId="0" applyNumberFormat="1" applyFont="1" applyFill="1" applyBorder="1" applyAlignment="1">
      <alignment horizontal="center" vertical="center" shrinkToFit="1"/>
    </xf>
    <xf numFmtId="178" fontId="16" fillId="0" borderId="12" xfId="0" applyNumberFormat="1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 shrinkToFit="1"/>
    </xf>
    <xf numFmtId="178" fontId="16" fillId="0" borderId="12" xfId="0" applyNumberFormat="1" applyFont="1" applyFill="1" applyBorder="1" applyAlignment="1">
      <alignment horizontal="center" vertical="center" shrinkToFit="1"/>
    </xf>
    <xf numFmtId="9" fontId="16" fillId="0" borderId="11" xfId="0" applyNumberFormat="1" applyFont="1" applyFill="1" applyBorder="1" applyAlignment="1">
      <alignment horizontal="center" vertical="center"/>
    </xf>
    <xf numFmtId="178" fontId="16" fillId="0" borderId="8" xfId="0" applyNumberFormat="1" applyFont="1" applyFill="1" applyBorder="1" applyAlignment="1">
      <alignment horizontal="center" vertical="center" shrinkToFit="1"/>
    </xf>
    <xf numFmtId="178" fontId="16" fillId="0" borderId="14" xfId="0" applyNumberFormat="1" applyFont="1" applyFill="1" applyBorder="1" applyAlignment="1">
      <alignment horizontal="center" vertical="center"/>
    </xf>
    <xf numFmtId="178" fontId="16" fillId="0" borderId="17" xfId="0" applyNumberFormat="1" applyFont="1" applyFill="1" applyBorder="1" applyAlignment="1">
      <alignment horizontal="center" vertical="center" shrinkToFit="1"/>
    </xf>
    <xf numFmtId="178" fontId="16" fillId="0" borderId="14" xfId="0" applyNumberFormat="1" applyFont="1" applyFill="1" applyBorder="1" applyAlignment="1">
      <alignment horizontal="center" vertical="center" shrinkToFit="1"/>
    </xf>
    <xf numFmtId="9" fontId="16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0" fontId="6" fillId="0" borderId="0" xfId="0" applyNumberFormat="1" applyFont="1" applyFill="1" applyAlignment="1">
      <alignment horizontal="center" vertical="center" shrinkToFit="1"/>
    </xf>
    <xf numFmtId="178" fontId="17" fillId="0" borderId="9" xfId="0" applyNumberFormat="1" applyFont="1" applyFill="1" applyBorder="1" applyAlignment="1">
      <alignment horizontal="center" vertical="center" shrinkToFit="1"/>
    </xf>
    <xf numFmtId="178" fontId="16" fillId="0" borderId="19" xfId="0" applyNumberFormat="1" applyFont="1" applyFill="1" applyBorder="1" applyAlignment="1">
      <alignment vertical="center" shrinkToFit="1"/>
    </xf>
    <xf numFmtId="178" fontId="16" fillId="0" borderId="22" xfId="0" applyNumberFormat="1" applyFont="1" applyFill="1" applyBorder="1" applyAlignment="1">
      <alignment vertical="center"/>
    </xf>
    <xf numFmtId="181" fontId="16" fillId="0" borderId="23" xfId="0" applyNumberFormat="1" applyFont="1" applyFill="1" applyBorder="1" applyAlignment="1">
      <alignment vertical="center"/>
    </xf>
    <xf numFmtId="181" fontId="16" fillId="0" borderId="22" xfId="0" applyNumberFormat="1" applyFont="1" applyFill="1" applyBorder="1" applyAlignment="1">
      <alignment vertical="center"/>
    </xf>
    <xf numFmtId="9" fontId="16" fillId="0" borderId="22" xfId="0" applyNumberFormat="1" applyFont="1" applyFill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shrinkToFit="1"/>
    </xf>
    <xf numFmtId="179" fontId="6" fillId="0" borderId="0" xfId="0" applyNumberFormat="1" applyFont="1" applyFill="1" applyAlignment="1">
      <alignment horizontal="center" vertical="center" shrinkToFit="1"/>
    </xf>
    <xf numFmtId="180" fontId="19" fillId="0" borderId="0" xfId="0" applyNumberFormat="1" applyFont="1" applyFill="1" applyAlignment="1">
      <alignment horizontal="center" vertical="center" shrinkToFit="1"/>
    </xf>
    <xf numFmtId="177" fontId="14" fillId="2" borderId="2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8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8" fontId="16" fillId="0" borderId="11" xfId="0" applyNumberFormat="1" applyFont="1" applyFill="1" applyBorder="1" applyAlignment="1">
      <alignment vertical="center"/>
    </xf>
    <xf numFmtId="178" fontId="16" fillId="0" borderId="13" xfId="0" applyNumberFormat="1" applyFont="1" applyFill="1" applyBorder="1" applyAlignment="1">
      <alignment vertical="center"/>
    </xf>
    <xf numFmtId="178" fontId="16" fillId="0" borderId="18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9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showZeros="0" tabSelected="1" view="pageBreakPreview" zoomScale="55" zoomScaleNormal="43" zoomScaleSheetLayoutView="55" workbookViewId="0">
      <selection activeCell="G21" sqref="G21"/>
    </sheetView>
  </sheetViews>
  <sheetFormatPr defaultRowHeight="20.25" customHeight="1" x14ac:dyDescent="0.15"/>
  <cols>
    <col min="1" max="1" width="1.5" style="4" customWidth="1"/>
    <col min="2" max="2" width="5.125" style="5" customWidth="1"/>
    <col min="3" max="3" width="15.625" style="3" customWidth="1"/>
    <col min="4" max="4" width="18" style="5" customWidth="1"/>
    <col min="5" max="7" width="16.625" style="3" customWidth="1"/>
    <col min="8" max="9" width="16.625" style="3" hidden="1" customWidth="1"/>
    <col min="10" max="14" width="16.625" style="3" customWidth="1"/>
    <col min="15" max="15" width="16.625" style="30" customWidth="1"/>
    <col min="16" max="16" width="16.625" style="3" customWidth="1"/>
    <col min="17" max="17" width="1.625" style="3" hidden="1" customWidth="1"/>
    <col min="18" max="18" width="11.375" style="2" hidden="1" customWidth="1"/>
    <col min="19" max="24" width="11.375" style="3" hidden="1" customWidth="1"/>
    <col min="25" max="16384" width="9" style="3"/>
  </cols>
  <sheetData>
    <row r="1" spans="1:24" ht="30.75" customHeight="1" x14ac:dyDescent="0.15">
      <c r="A1" s="1"/>
      <c r="B1" s="78" t="s">
        <v>34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6"/>
    </row>
    <row r="2" spans="1:24" ht="15" customHeight="1" x14ac:dyDescent="0.15">
      <c r="M2" s="33"/>
      <c r="N2" s="80" t="s">
        <v>42</v>
      </c>
      <c r="O2" s="80"/>
      <c r="P2" s="80"/>
      <c r="Q2" s="7"/>
    </row>
    <row r="3" spans="1:24" ht="15" customHeight="1" thickBot="1" x14ac:dyDescent="0.2">
      <c r="M3" s="33"/>
      <c r="N3" s="80"/>
      <c r="O3" s="80"/>
      <c r="P3" s="80"/>
      <c r="Q3" s="7"/>
    </row>
    <row r="4" spans="1:24" ht="30.75" customHeight="1" thickBot="1" x14ac:dyDescent="0.2">
      <c r="B4" s="79" t="s">
        <v>31</v>
      </c>
      <c r="C4" s="76"/>
      <c r="D4" s="56" t="s">
        <v>32</v>
      </c>
      <c r="E4" s="57" t="s">
        <v>33</v>
      </c>
      <c r="F4" s="58" t="s">
        <v>37</v>
      </c>
      <c r="G4" s="38"/>
      <c r="H4" s="38"/>
      <c r="I4" s="38"/>
      <c r="J4" s="76" t="s">
        <v>43</v>
      </c>
      <c r="K4" s="77"/>
      <c r="L4" s="32"/>
      <c r="M4" s="73"/>
      <c r="N4" s="73"/>
      <c r="O4" s="34"/>
      <c r="P4" s="35" t="s">
        <v>27</v>
      </c>
      <c r="Q4" s="7"/>
      <c r="R4" s="16"/>
      <c r="S4" s="31"/>
      <c r="T4" s="31"/>
      <c r="U4" s="31"/>
      <c r="V4" s="31"/>
      <c r="W4" s="31"/>
    </row>
    <row r="5" spans="1:24" ht="4.5" customHeight="1" thickBot="1" x14ac:dyDescent="0.2">
      <c r="A5" s="9"/>
      <c r="B5" s="9"/>
      <c r="C5" s="39"/>
      <c r="D5" s="4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39"/>
      <c r="R5" s="16"/>
      <c r="S5" s="31"/>
      <c r="T5" s="31"/>
      <c r="U5" s="31"/>
      <c r="V5" s="31"/>
      <c r="W5" s="31"/>
    </row>
    <row r="6" spans="1:24" s="11" customFormat="1" ht="29.25" customHeight="1" x14ac:dyDescent="0.15">
      <c r="A6" s="10"/>
      <c r="B6" s="41"/>
      <c r="C6" s="81" t="s">
        <v>4</v>
      </c>
      <c r="D6" s="42" t="s">
        <v>5</v>
      </c>
      <c r="E6" s="43" t="s">
        <v>44</v>
      </c>
      <c r="F6" s="44" t="s">
        <v>45</v>
      </c>
      <c r="G6" s="44" t="s">
        <v>46</v>
      </c>
      <c r="H6" s="44">
        <v>0</v>
      </c>
      <c r="I6" s="44">
        <v>0</v>
      </c>
      <c r="J6" s="42" t="s">
        <v>29</v>
      </c>
      <c r="K6" s="42" t="s">
        <v>6</v>
      </c>
      <c r="L6" s="83" t="s">
        <v>30</v>
      </c>
      <c r="M6" s="83"/>
      <c r="N6" s="83"/>
      <c r="O6" s="45" t="s">
        <v>7</v>
      </c>
      <c r="P6" s="74" t="s">
        <v>8</v>
      </c>
      <c r="R6" s="17" t="s">
        <v>9</v>
      </c>
      <c r="S6" s="18" t="s">
        <v>10</v>
      </c>
      <c r="T6" s="19" t="s">
        <v>11</v>
      </c>
      <c r="U6" s="20" t="s">
        <v>12</v>
      </c>
      <c r="V6" s="21" t="s">
        <v>7</v>
      </c>
      <c r="W6" s="71" t="s">
        <v>13</v>
      </c>
      <c r="X6" s="28" t="s">
        <v>14</v>
      </c>
    </row>
    <row r="7" spans="1:24" s="11" customFormat="1" ht="29.25" customHeight="1" thickBot="1" x14ac:dyDescent="0.2">
      <c r="A7" s="10"/>
      <c r="B7" s="46"/>
      <c r="C7" s="82"/>
      <c r="D7" s="47" t="s">
        <v>15</v>
      </c>
      <c r="E7" s="48" t="s">
        <v>47</v>
      </c>
      <c r="F7" s="49" t="s">
        <v>48</v>
      </c>
      <c r="G7" s="49" t="s">
        <v>49</v>
      </c>
      <c r="H7" s="49">
        <v>0</v>
      </c>
      <c r="I7" s="49">
        <v>0</v>
      </c>
      <c r="J7" s="47" t="s">
        <v>16</v>
      </c>
      <c r="K7" s="47" t="s">
        <v>17</v>
      </c>
      <c r="L7" s="47" t="s">
        <v>18</v>
      </c>
      <c r="M7" s="47" t="s">
        <v>19</v>
      </c>
      <c r="N7" s="47" t="s">
        <v>20</v>
      </c>
      <c r="O7" s="50" t="s">
        <v>21</v>
      </c>
      <c r="P7" s="75"/>
      <c r="R7" s="17" t="s">
        <v>22</v>
      </c>
      <c r="S7" s="17" t="s">
        <v>23</v>
      </c>
      <c r="T7" s="22" t="s">
        <v>24</v>
      </c>
      <c r="U7" s="17" t="s">
        <v>25</v>
      </c>
      <c r="V7" s="22" t="s">
        <v>26</v>
      </c>
      <c r="W7" s="72"/>
      <c r="X7" s="29"/>
    </row>
    <row r="8" spans="1:24" s="6" customFormat="1" ht="57" customHeight="1" thickBot="1" x14ac:dyDescent="0.2">
      <c r="A8" s="12"/>
      <c r="B8" s="61"/>
      <c r="C8" s="62" t="s">
        <v>50</v>
      </c>
      <c r="D8" s="63">
        <v>80778</v>
      </c>
      <c r="E8" s="64">
        <v>21713</v>
      </c>
      <c r="F8" s="64">
        <v>21191</v>
      </c>
      <c r="G8" s="64">
        <v>32934</v>
      </c>
      <c r="H8" s="64">
        <v>0</v>
      </c>
      <c r="I8" s="64">
        <v>0</v>
      </c>
      <c r="J8" s="65">
        <v>75838</v>
      </c>
      <c r="K8" s="63">
        <v>4940</v>
      </c>
      <c r="L8" s="63">
        <v>1</v>
      </c>
      <c r="M8" s="63">
        <v>1</v>
      </c>
      <c r="N8" s="63">
        <v>0</v>
      </c>
      <c r="O8" s="66">
        <v>1</v>
      </c>
      <c r="P8" s="67" t="s">
        <v>41</v>
      </c>
      <c r="Q8" s="36"/>
      <c r="R8" s="23" t="s">
        <v>51</v>
      </c>
      <c r="S8" s="24" t="s">
        <v>52</v>
      </c>
      <c r="T8" s="25" t="s">
        <v>51</v>
      </c>
      <c r="U8" s="24" t="s">
        <v>51</v>
      </c>
      <c r="V8" s="26" t="s">
        <v>52</v>
      </c>
      <c r="W8" s="27">
        <v>0.59</v>
      </c>
      <c r="X8" s="13">
        <v>135175</v>
      </c>
    </row>
    <row r="9" spans="1:24" ht="21" customHeight="1" x14ac:dyDescent="0.15">
      <c r="A9" s="14"/>
      <c r="B9" s="14"/>
      <c r="C9" s="51"/>
      <c r="D9" s="15"/>
      <c r="E9" s="51"/>
      <c r="F9" s="51"/>
      <c r="G9" s="51"/>
      <c r="H9" s="51"/>
      <c r="I9" s="51"/>
      <c r="J9" s="51"/>
      <c r="K9" s="51"/>
      <c r="L9" s="51"/>
      <c r="M9" s="51"/>
      <c r="N9" s="51"/>
      <c r="O9" s="37">
        <v>0</v>
      </c>
      <c r="P9" s="15"/>
      <c r="Q9" s="6"/>
    </row>
    <row r="10" spans="1:24" ht="20.25" customHeight="1" x14ac:dyDescent="0.15">
      <c r="A10" s="9"/>
      <c r="B10" s="52" t="s">
        <v>0</v>
      </c>
      <c r="C10" s="8" t="s">
        <v>28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3"/>
      <c r="P10" s="54"/>
    </row>
    <row r="11" spans="1:24" ht="20.25" customHeight="1" x14ac:dyDescent="0.15">
      <c r="A11" s="9"/>
      <c r="B11" s="8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53"/>
      <c r="P11" s="55"/>
    </row>
    <row r="12" spans="1:24" ht="20.25" customHeight="1" x14ac:dyDescent="0.15">
      <c r="A12" s="9"/>
      <c r="B12" s="8" t="s">
        <v>35</v>
      </c>
      <c r="C12" s="8"/>
      <c r="D12" s="8"/>
      <c r="E12" s="69">
        <v>75838</v>
      </c>
      <c r="F12" s="59" t="s">
        <v>39</v>
      </c>
      <c r="G12" s="59">
        <v>11</v>
      </c>
      <c r="H12" s="59"/>
      <c r="I12" s="59"/>
      <c r="J12" s="59" t="s">
        <v>40</v>
      </c>
      <c r="K12" s="68">
        <v>4</v>
      </c>
      <c r="L12" s="60" t="s">
        <v>38</v>
      </c>
      <c r="M12" s="70">
        <v>1723.59</v>
      </c>
      <c r="N12" s="8" t="s">
        <v>2</v>
      </c>
      <c r="O12" s="53"/>
      <c r="P12" s="55"/>
    </row>
    <row r="13" spans="1:24" ht="20.25" customHeight="1" x14ac:dyDescent="0.15">
      <c r="A13" s="9"/>
      <c r="B13" s="8" t="s">
        <v>3</v>
      </c>
      <c r="C13" s="8"/>
      <c r="D13" s="8"/>
      <c r="E13" s="59"/>
      <c r="F13" s="59"/>
      <c r="G13" s="59"/>
      <c r="H13" s="59"/>
      <c r="I13" s="59"/>
      <c r="J13" s="59"/>
      <c r="K13" s="59"/>
      <c r="L13" s="59"/>
      <c r="M13" s="59"/>
      <c r="N13" s="8"/>
      <c r="O13" s="53"/>
      <c r="P13" s="55"/>
    </row>
    <row r="14" spans="1:24" ht="20.25" customHeight="1" x14ac:dyDescent="0.15">
      <c r="A14" s="9"/>
      <c r="B14" s="8" t="s">
        <v>36</v>
      </c>
      <c r="C14" s="8"/>
      <c r="D14" s="8"/>
      <c r="E14" s="69">
        <v>75838</v>
      </c>
      <c r="F14" s="59" t="s">
        <v>39</v>
      </c>
      <c r="G14" s="59">
        <v>11</v>
      </c>
      <c r="H14" s="59"/>
      <c r="I14" s="59"/>
      <c r="J14" s="59" t="s">
        <v>40</v>
      </c>
      <c r="K14" s="68">
        <v>10</v>
      </c>
      <c r="L14" s="60" t="s">
        <v>38</v>
      </c>
      <c r="M14" s="70">
        <v>689.43600000000004</v>
      </c>
      <c r="N14" s="8" t="s">
        <v>2</v>
      </c>
      <c r="O14" s="53"/>
      <c r="P14" s="55"/>
    </row>
  </sheetData>
  <mergeCells count="9">
    <mergeCell ref="W6:W7"/>
    <mergeCell ref="M4:N4"/>
    <mergeCell ref="P6:P7"/>
    <mergeCell ref="J4:K4"/>
    <mergeCell ref="B1:P1"/>
    <mergeCell ref="B4:C4"/>
    <mergeCell ref="N2:P3"/>
    <mergeCell ref="C6:C7"/>
    <mergeCell ref="L6:N6"/>
  </mergeCells>
  <phoneticPr fontId="2"/>
  <conditionalFormatting sqref="K8:N8">
    <cfRule type="cellIs" dxfId="1" priority="1" stopIfTrue="1" operator="between">
      <formula>0</formula>
      <formula>0</formula>
    </cfRule>
  </conditionalFormatting>
  <dataValidations count="1">
    <dataValidation type="list" allowBlank="1" showInputMessage="1" showErrorMessage="1" sqref="A8">
      <formula1>$A$13:$A$14</formula1>
    </dataValidation>
  </dataValidations>
  <printOptions horizontalCentered="1"/>
  <pageMargins left="0.78740157480314965" right="0.19685039370078741" top="0.55118110236220474" bottom="7.874015748031496E-2" header="0.51181102362204722" footer="0.23622047244094491"/>
  <pageSetup paperSize="9" scale="67" orientation="landscape" r:id="rId1"/>
  <headerFooter alignWithMargins="0"/>
  <colBreaks count="2" manualBreakCount="2">
    <brk id="16" max="28" man="1"/>
    <brk id="17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showZeros="0" view="pageBreakPreview" zoomScale="55" zoomScaleNormal="43" zoomScaleSheetLayoutView="55" workbookViewId="0">
      <selection activeCell="K26" sqref="K26"/>
    </sheetView>
  </sheetViews>
  <sheetFormatPr defaultRowHeight="20.25" customHeight="1" x14ac:dyDescent="0.15"/>
  <cols>
    <col min="1" max="1" width="1.5" style="1" customWidth="1"/>
    <col min="2" max="2" width="5.125" style="85" customWidth="1"/>
    <col min="3" max="3" width="15.625" style="84" customWidth="1"/>
    <col min="4" max="4" width="18" style="85" customWidth="1"/>
    <col min="5" max="7" width="16.625" style="84" customWidth="1"/>
    <col min="8" max="9" width="16.625" style="84" hidden="1" customWidth="1"/>
    <col min="10" max="14" width="16.625" style="84" customWidth="1"/>
    <col min="15" max="15" width="16.625" style="88" customWidth="1"/>
    <col min="16" max="16" width="16.625" style="84" customWidth="1"/>
    <col min="17" max="17" width="1.625" style="84" hidden="1" customWidth="1"/>
    <col min="18" max="18" width="11.375" style="2" hidden="1" customWidth="1"/>
    <col min="19" max="24" width="11.375" style="84" hidden="1" customWidth="1"/>
    <col min="25" max="16384" width="9" style="84"/>
  </cols>
  <sheetData>
    <row r="1" spans="1:24" ht="30.75" customHeight="1" x14ac:dyDescent="0.15">
      <c r="B1" s="78" t="s">
        <v>53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4" ht="15" customHeight="1" x14ac:dyDescent="0.15">
      <c r="M2" s="33"/>
      <c r="N2" s="80" t="s">
        <v>42</v>
      </c>
      <c r="O2" s="80"/>
      <c r="P2" s="80"/>
    </row>
    <row r="3" spans="1:24" ht="15" customHeight="1" thickBot="1" x14ac:dyDescent="0.2">
      <c r="M3" s="33"/>
      <c r="N3" s="80"/>
      <c r="O3" s="80"/>
      <c r="P3" s="80"/>
    </row>
    <row r="4" spans="1:24" ht="30.75" customHeight="1" thickBot="1" x14ac:dyDescent="0.2">
      <c r="B4" s="79" t="s">
        <v>54</v>
      </c>
      <c r="C4" s="76"/>
      <c r="D4" s="56" t="s">
        <v>32</v>
      </c>
      <c r="E4" s="57" t="s">
        <v>33</v>
      </c>
      <c r="F4" s="58" t="s">
        <v>55</v>
      </c>
      <c r="G4" s="55"/>
      <c r="H4" s="55"/>
      <c r="I4" s="55"/>
      <c r="J4" s="76" t="s">
        <v>43</v>
      </c>
      <c r="K4" s="77"/>
      <c r="L4" s="32"/>
      <c r="M4" s="73"/>
      <c r="N4" s="73"/>
      <c r="O4" s="34"/>
      <c r="P4" s="35" t="s">
        <v>27</v>
      </c>
      <c r="R4" s="16"/>
      <c r="S4" s="86"/>
      <c r="T4" s="86"/>
      <c r="U4" s="86"/>
      <c r="V4" s="86"/>
      <c r="W4" s="86"/>
    </row>
    <row r="5" spans="1:24" ht="4.5" customHeight="1" thickBot="1" x14ac:dyDescent="0.2">
      <c r="A5" s="87"/>
      <c r="B5" s="87"/>
      <c r="C5" s="55"/>
      <c r="D5" s="1"/>
      <c r="E5" s="55"/>
      <c r="F5" s="55"/>
      <c r="G5" s="55"/>
      <c r="H5" s="55"/>
      <c r="I5" s="55"/>
      <c r="J5" s="55"/>
      <c r="K5" s="55"/>
      <c r="L5" s="55"/>
      <c r="M5" s="55"/>
      <c r="N5" s="55"/>
      <c r="O5" s="53"/>
      <c r="P5" s="55"/>
      <c r="R5" s="16"/>
      <c r="S5" s="86"/>
      <c r="T5" s="86"/>
      <c r="U5" s="86"/>
      <c r="V5" s="86"/>
      <c r="W5" s="86"/>
    </row>
    <row r="6" spans="1:24" s="11" customFormat="1" ht="29.25" customHeight="1" x14ac:dyDescent="0.15">
      <c r="A6" s="10"/>
      <c r="B6" s="41"/>
      <c r="C6" s="81" t="s">
        <v>4</v>
      </c>
      <c r="D6" s="42" t="s">
        <v>5</v>
      </c>
      <c r="E6" s="43" t="s">
        <v>56</v>
      </c>
      <c r="F6" s="44" t="s">
        <v>57</v>
      </c>
      <c r="G6" s="44" t="s">
        <v>58</v>
      </c>
      <c r="H6" s="44">
        <v>0</v>
      </c>
      <c r="I6" s="44">
        <v>0</v>
      </c>
      <c r="J6" s="42" t="s">
        <v>59</v>
      </c>
      <c r="K6" s="42" t="s">
        <v>6</v>
      </c>
      <c r="L6" s="83" t="s">
        <v>30</v>
      </c>
      <c r="M6" s="83"/>
      <c r="N6" s="83"/>
      <c r="O6" s="45" t="s">
        <v>7</v>
      </c>
      <c r="P6" s="74" t="s">
        <v>8</v>
      </c>
      <c r="R6" s="17" t="s">
        <v>9</v>
      </c>
      <c r="S6" s="18" t="s">
        <v>10</v>
      </c>
      <c r="T6" s="19" t="s">
        <v>11</v>
      </c>
      <c r="U6" s="20" t="s">
        <v>12</v>
      </c>
      <c r="V6" s="21" t="s">
        <v>7</v>
      </c>
      <c r="W6" s="71" t="s">
        <v>13</v>
      </c>
      <c r="X6" s="28" t="s">
        <v>14</v>
      </c>
    </row>
    <row r="7" spans="1:24" s="11" customFormat="1" ht="29.25" customHeight="1" thickBot="1" x14ac:dyDescent="0.2">
      <c r="A7" s="10"/>
      <c r="B7" s="46"/>
      <c r="C7" s="82"/>
      <c r="D7" s="47" t="s">
        <v>15</v>
      </c>
      <c r="E7" s="48" t="s">
        <v>60</v>
      </c>
      <c r="F7" s="49" t="s">
        <v>61</v>
      </c>
      <c r="G7" s="49" t="s">
        <v>49</v>
      </c>
      <c r="H7" s="49">
        <v>0</v>
      </c>
      <c r="I7" s="49">
        <v>0</v>
      </c>
      <c r="J7" s="47" t="s">
        <v>16</v>
      </c>
      <c r="K7" s="47" t="s">
        <v>17</v>
      </c>
      <c r="L7" s="47" t="s">
        <v>18</v>
      </c>
      <c r="M7" s="47" t="s">
        <v>19</v>
      </c>
      <c r="N7" s="47" t="s">
        <v>20</v>
      </c>
      <c r="O7" s="50" t="s">
        <v>21</v>
      </c>
      <c r="P7" s="75"/>
      <c r="R7" s="17" t="s">
        <v>22</v>
      </c>
      <c r="S7" s="17" t="s">
        <v>23</v>
      </c>
      <c r="T7" s="22" t="s">
        <v>24</v>
      </c>
      <c r="U7" s="17" t="s">
        <v>25</v>
      </c>
      <c r="V7" s="22" t="s">
        <v>26</v>
      </c>
      <c r="W7" s="72"/>
      <c r="X7" s="29"/>
    </row>
    <row r="8" spans="1:24" ht="57" customHeight="1" thickBot="1" x14ac:dyDescent="0.2">
      <c r="A8" s="12"/>
      <c r="B8" s="61"/>
      <c r="C8" s="62" t="s">
        <v>62</v>
      </c>
      <c r="D8" s="63">
        <v>48208</v>
      </c>
      <c r="E8" s="64">
        <v>11210</v>
      </c>
      <c r="F8" s="64">
        <v>11289</v>
      </c>
      <c r="G8" s="64">
        <v>23172</v>
      </c>
      <c r="H8" s="64">
        <v>0</v>
      </c>
      <c r="I8" s="64">
        <v>0</v>
      </c>
      <c r="J8" s="65">
        <v>45671</v>
      </c>
      <c r="K8" s="63">
        <v>2537</v>
      </c>
      <c r="L8" s="63">
        <v>0</v>
      </c>
      <c r="M8" s="63">
        <v>0</v>
      </c>
      <c r="N8" s="63">
        <v>0</v>
      </c>
      <c r="O8" s="66">
        <v>1</v>
      </c>
      <c r="P8" s="67" t="s">
        <v>41</v>
      </c>
      <c r="R8" s="23" t="str">
        <f t="shared" ref="R8" si="0">IF(D8-J8-K8=0,"OK","FALSE")</f>
        <v>OK</v>
      </c>
      <c r="S8" s="24" t="str">
        <f t="shared" ref="S8" si="1">IF(D8+L8+M8+N8=X8,"OK","FALSE")</f>
        <v>FALSE</v>
      </c>
      <c r="T8" s="25" t="str">
        <f t="shared" ref="T8" si="2">IF(E8+F8+G8+H8+I8=J8,"OK","FALSE")</f>
        <v>OK</v>
      </c>
      <c r="U8" s="24" t="str">
        <f t="shared" ref="U8" si="3">IF(J8&lt;=D8,"OK","FALSE")</f>
        <v>OK</v>
      </c>
      <c r="V8" s="26" t="str">
        <f t="shared" ref="V8" si="4">IF(O8=W8,"OK","FALSE")</f>
        <v>FALSE</v>
      </c>
      <c r="W8" s="27">
        <f t="shared" ref="W8" si="5">ROUNDDOWN((J8+K8+L8+M8+N8)/X8,2)</f>
        <v>0.35</v>
      </c>
      <c r="X8" s="13">
        <v>135175</v>
      </c>
    </row>
    <row r="9" spans="1:24" ht="21" customHeight="1" x14ac:dyDescent="0.15">
      <c r="A9" s="87"/>
      <c r="B9" s="87"/>
      <c r="C9" s="55"/>
      <c r="D9" s="1"/>
      <c r="E9" s="55"/>
      <c r="F9" s="55"/>
      <c r="G9" s="55"/>
      <c r="H9" s="55"/>
      <c r="I9" s="55"/>
      <c r="J9" s="55"/>
      <c r="K9" s="55"/>
      <c r="L9" s="55"/>
      <c r="M9" s="55"/>
      <c r="N9" s="55"/>
      <c r="O9" s="37">
        <v>0</v>
      </c>
      <c r="P9" s="1"/>
    </row>
    <row r="10" spans="1:24" ht="20.25" customHeight="1" x14ac:dyDescent="0.15">
      <c r="A10" s="87"/>
      <c r="B10" s="52" t="s">
        <v>0</v>
      </c>
      <c r="C10" s="8" t="s">
        <v>28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3"/>
      <c r="P10" s="54"/>
    </row>
    <row r="11" spans="1:24" ht="20.25" customHeight="1" x14ac:dyDescent="0.15">
      <c r="A11" s="87"/>
      <c r="B11" s="8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53"/>
      <c r="P11" s="55"/>
    </row>
    <row r="12" spans="1:24" ht="20.25" customHeight="1" x14ac:dyDescent="0.15">
      <c r="A12" s="87"/>
      <c r="B12" s="8" t="s">
        <v>35</v>
      </c>
      <c r="C12" s="8"/>
      <c r="D12" s="8"/>
      <c r="E12" s="69">
        <v>45671</v>
      </c>
      <c r="F12" s="59" t="s">
        <v>63</v>
      </c>
      <c r="G12" s="59">
        <v>7</v>
      </c>
      <c r="H12" s="59"/>
      <c r="I12" s="59"/>
      <c r="J12" s="59" t="s">
        <v>64</v>
      </c>
      <c r="K12" s="68">
        <v>4</v>
      </c>
      <c r="L12" s="60" t="s">
        <v>65</v>
      </c>
      <c r="M12" s="70">
        <v>1631.107</v>
      </c>
      <c r="N12" s="8" t="s">
        <v>2</v>
      </c>
      <c r="O12" s="53"/>
      <c r="P12" s="55"/>
    </row>
    <row r="13" spans="1:24" ht="20.25" customHeight="1" x14ac:dyDescent="0.15">
      <c r="A13" s="87"/>
      <c r="B13" s="8" t="s">
        <v>3</v>
      </c>
      <c r="C13" s="8"/>
      <c r="D13" s="8"/>
      <c r="E13" s="59"/>
      <c r="F13" s="59"/>
      <c r="G13" s="59"/>
      <c r="H13" s="59"/>
      <c r="I13" s="59"/>
      <c r="J13" s="59"/>
      <c r="K13" s="59"/>
      <c r="L13" s="59"/>
      <c r="M13" s="59"/>
      <c r="N13" s="8"/>
      <c r="O13" s="53"/>
      <c r="P13" s="55"/>
    </row>
    <row r="14" spans="1:24" ht="20.25" customHeight="1" x14ac:dyDescent="0.15">
      <c r="A14" s="87"/>
      <c r="B14" s="8" t="s">
        <v>36</v>
      </c>
      <c r="C14" s="8"/>
      <c r="D14" s="8"/>
      <c r="E14" s="69">
        <v>45671</v>
      </c>
      <c r="F14" s="59" t="s">
        <v>63</v>
      </c>
      <c r="G14" s="59">
        <v>7</v>
      </c>
      <c r="H14" s="59"/>
      <c r="I14" s="59"/>
      <c r="J14" s="59" t="s">
        <v>63</v>
      </c>
      <c r="K14" s="68">
        <v>10</v>
      </c>
      <c r="L14" s="60" t="s">
        <v>65</v>
      </c>
      <c r="M14" s="70">
        <v>652.44200000000001</v>
      </c>
      <c r="N14" s="8" t="s">
        <v>2</v>
      </c>
      <c r="O14" s="53"/>
      <c r="P14" s="55"/>
    </row>
  </sheetData>
  <mergeCells count="9">
    <mergeCell ref="W6:W7"/>
    <mergeCell ref="B1:P1"/>
    <mergeCell ref="N2:P3"/>
    <mergeCell ref="B4:C4"/>
    <mergeCell ref="J4:K4"/>
    <mergeCell ref="M4:N4"/>
    <mergeCell ref="C6:C7"/>
    <mergeCell ref="L6:N6"/>
    <mergeCell ref="P6:P7"/>
  </mergeCells>
  <phoneticPr fontId="2"/>
  <conditionalFormatting sqref="K8:N8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sqref="A8">
      <formula1>$A$13:$A$14</formula1>
    </dataValidation>
  </dataValidations>
  <printOptions horizontalCentered="1"/>
  <pageMargins left="0.78740157480314965" right="0.19685039370078741" top="0.55118110236220474" bottom="7.874015748031496E-2" header="0.51181102362204722" footer="0.23622047244094491"/>
  <pageSetup paperSize="9" scale="67" orientation="landscape" r:id="rId1"/>
  <headerFooter alignWithMargins="0"/>
  <colBreaks count="2" manualBreakCount="2">
    <brk id="16" max="28" man="1"/>
    <brk id="1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富山市第１選挙区</vt:lpstr>
      <vt:lpstr>高岡市選挙区</vt:lpstr>
      <vt:lpstr>高岡市選挙区!Print_Area</vt:lpstr>
      <vt:lpstr>富山市第１選挙区!Print_Area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富山県</cp:lastModifiedBy>
  <cp:lastPrinted>2016-10-23T14:17:41Z</cp:lastPrinted>
  <dcterms:created xsi:type="dcterms:W3CDTF">2003-02-07T06:50:44Z</dcterms:created>
  <dcterms:modified xsi:type="dcterms:W3CDTF">2016-12-21T04:25:16Z</dcterms:modified>
</cp:coreProperties>
</file>