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yama-city.local\40上下水道局\4004水道経営\s1\_s2（移行）\上工下共有事務\決算関係\08 経営比較分析表\R01\"/>
    </mc:Choice>
  </mc:AlternateContent>
  <workbookProtection workbookAlgorithmName="SHA-512" workbookHashValue="T48daA/feY5bnR2TpKVix4UIIctSm5ePDIjKRyw5PE+EMjFL7bI1NGiL/7IXTPq1eKAKtnSjPZDx6GuJwESjgg==" workbookSaltValue="6X9E43FRyEpQ+T5yhup/vA==" workbookSpinCount="100000" lockStructure="1"/>
  <bookViews>
    <workbookView xWindow="0" yWindow="0" windowWidth="15360" windowHeight="7632"/>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Q10" i="5"/>
  <c r="DG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J10" i="5"/>
  <c r="CT10" i="5"/>
  <c r="CX10" i="5"/>
  <c r="DH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<sst xmlns="http://schemas.openxmlformats.org/spreadsheetml/2006/main" count="262" uniqueCount="108">
  <si>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</si>
  <si>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</si>
  <si>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</si>
  <si>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</si>
  <si>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</si>
  <si>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</si>
  <si>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</si>
  <si>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</si>
  <si>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</si>
  <si>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</si>
  <si>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</si>
  <si>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</si>
  <si>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</si>
  <si>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</si>
  <si>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</si>
  <si>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</si>
  <si>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</si>
  <si>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</si>
  <si>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</si>
  <si>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</si>
  <si>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</si>
  <si>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</si>
  <si>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</si>
  <si>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</si>
  <si>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</si>
  <si>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</si>
  <si>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</si>
  <si>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</si>
  <si>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</si>
  <si>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</si>
  <si>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</si>
  <si>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</si>
  <si>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</si>
  <si>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</si>
  <si>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</si>
  <si>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</si>
  <si>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</si>
  <si>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</si>
  <si>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</si>
  <si>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</si>
  <si>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</si>
  <si>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</si>
  <si>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</si>
  <si>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</si>
  <si>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</si>
  <si>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</si>
  <si>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</si>
  <si>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</si>
  <si>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</si>
  <si>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</si>
  <si>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</si>
  <si>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</si>
  <si>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</si>
  <si>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</si>
  <si>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</si>
  <si>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</si>
  <si>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</si>
  <si>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</si>
  <si>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</si>
  <si>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</si>
  <si>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</si>
  <si>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</si>
  <si>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</si>
  <si>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</si>
  <si>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</si>
  <si>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</si>
  <si>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</si>
  <si>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</si>
  <si>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</si>
  <si>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</si>
  <si>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</si>
  <si>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</si>
  <si>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</si>
  <si>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</si>
  <si>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</si>
  <si>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</si>
  <si>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</si>
  <si>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</si>
  <si>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</si>
  <si>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</si>
  <si>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</si>
  <si>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</si>
  <si>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</si>
  <si>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</si>
  <si>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</si>
  <si>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</si>
  <si>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</si>
  <si>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</si>
  <si>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</si>
  <si>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162019</t>
  </si>
  <si>
    <t>46</t>
  </si>
  <si>
    <t>02</t>
  </si>
  <si>
    <t>0</t>
  </si>
  <si>
    <t>000</t>
  </si>
  <si>
    <t>富山県　富山市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</si>
  <si>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</si>
  <si>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</si>
  <si>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</si>
  <si>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</si>
  <si>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</si>
  <si>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</si>
  <si>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</si>
  <si>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</si>
  <si>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</si>
  <si>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</si>
  <si>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・有形固定資産減価償却率が類似団体と比較して高い状況が続いていることから、今後も資産の老朽化は進むと見込んでいます。
・施設の老朽化対策について、大規模な施設改修等は当面実施せず、きめ細やかな維持修繕を引き続き実施していくことを予定しています。
・管路を含む施設全体の大規模な更新等については、独立採算制を基本とする工業用水道事業の運営に大きな影響があり、ユーザー企業の理解を得ながら、様々な視点に立って検討を進めることが必要であると認識しております。</t>
    <phoneticPr fontId="5"/>
  </si>
  <si>
    <t>・類似団体や全国平均と比較して経常収支比率や流動比率、料金回収率が高く、各指標の基準となる100％を大きく上回っているため、健全な状況にあると考えています。
　一方で、企業債残高対給水収益比率が全国平均より低く、有形固定資産減価償却率が類似団体や全国平均と比較して高い状況にあることから、財政状況を踏まえたうえで、適正な時期に計画的な施設更新を実施する必要があると認識しており、検討を進めてまいります。
・各指標については、平成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phoneticPr fontId="5"/>
  </si>
  <si>
    <t>・契約率が類似団体や全国平均より高く、責任水量制を採用していることから、安定した営業収益が見込まれる中、施設の老朽化について、大規模な施設改修等は当面実施しない予定であることから、減価償却費や企業債利息が減少していくため、今後も黒字を維持していくことが見込まれます。
・大規模な施設改修等を予定していないことから、新たに企業債を発行しないため、企業債残高は年々減少し、企業債残高対給水収益比率についても減少していきます。さらに、流動比率についても現在の状態が続くことが見込まれることから、短期的な債務に対する支払能力に支障はありません。
・類似団体や全国平均に比べて、料金回収率が高く、給水原価が低いことから、費用を抑制した経営が継続しているものと見受けられます。一方、更新投資等に充てる財源が確保されているか等、今後も健全経営を続けていくための改善点を洗い出すといった観点からの分析も必要であると認識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</si>
</sst>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55.71</c:v>
                </c:pt>
                <c:pt idx="1">
                  <c:v>56.69</c:v>
                </c:pt>
                <c:pt idx="2">
                  <c:v>58.51</c:v>
                </c:pt>
                <c:pt idx="3">
                  <c:v>58.94</c:v>
                </c:pt>
                <c:pt idx="4">
                  <c:v>60.99</c:v>
                </c:pt>
              </c:numCache>
            </c:numRef>
          </c:val>
          <c:extLst xmlns:c16r2="http://schemas.microsoft.com/office/drawing/2015/06/chart">
            <c:ext xmlns:c16="http://schemas.microsoft.com/office/drawing/2014/chart" uri="{C3380CC4-5D6E-409C-BE32-E72D297353CC}">
              <c16:uniqueId val="{00000000-4424-4A31-9249-0277616D2632}"/>
            </c:ext>
          </c:extLst>
        </c:ser>
        <c:dLbls>
          <c:showLegendKey val="0"/>
          <c:showVal val="0"/>
          <c:showCatName val="0"/>
          <c:showSerName val="0"/>
          <c:showPercent val="0"/>
          <c:showBubbleSize val="0"/>
        </c:dLbls>
        <c:gapWidth val="150"/>
        <c:axId val="238802056"/>
        <c:axId val="23880088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xmlns:c16r2="http://schemas.microsoft.com/office/drawing/2015/06/chart">
            <c:ext xmlns:c16="http://schemas.microsoft.com/office/drawing/2014/chart" uri="{C3380CC4-5D6E-409C-BE32-E72D297353CC}">
              <c16:uniqueId val="{00000001-4424-4A31-9249-0277616D2632}"/>
            </c:ext>
          </c:extLst>
        </c:ser>
        <c:dLbls>
          <c:showLegendKey val="0"/>
          <c:showVal val="0"/>
          <c:showCatName val="0"/>
          <c:showSerName val="0"/>
          <c:showPercent val="0"/>
          <c:showBubbleSize val="0"/>
        </c:dLbls>
        <c:marker val="1"/>
        <c:smooth val="0"/>
        <c:axId val="238802056"/>
        <c:axId val="238800880"/>
      </c:lineChart>
      <c:catAx>
        <c:axId val="238802056"/>
        <c:scaling>
          <c:orientation val="minMax"/>
        </c:scaling>
        <c:delete val="1"/>
        <c:axPos val="b"/>
        <c:numFmt formatCode="General" sourceLinked="1"/>
        <c:majorTickMark val="none"/>
        <c:minorTickMark val="none"/>
        <c:tickLblPos val="none"/>
        <c:crossAx val="238800880"/>
        <c:crosses val="autoZero"/>
        <c:auto val="1"/>
        <c:lblAlgn val="ctr"/>
        <c:lblOffset val="100"/>
        <c:noMultiLvlLbl val="1"/>
      </c:catAx>
      <c:valAx>
        <c:axId val="2388008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388020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EA-493E-8913-F3AA1E030EE9}"/>
            </c:ext>
          </c:extLst>
        </c:ser>
        <c:dLbls>
          <c:showLegendKey val="0"/>
          <c:showVal val="0"/>
          <c:showCatName val="0"/>
          <c:showSerName val="0"/>
          <c:showPercent val="0"/>
          <c:showBubbleSize val="0"/>
        </c:dLbls>
        <c:gapWidth val="150"/>
        <c:axId val="241435280"/>
        <c:axId val="24143253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xmlns:c16r2="http://schemas.microsoft.com/office/drawing/2015/06/chart">
            <c:ext xmlns:c16="http://schemas.microsoft.com/office/drawing/2014/chart" uri="{C3380CC4-5D6E-409C-BE32-E72D297353CC}">
              <c16:uniqueId val="{00000001-67EA-493E-8913-F3AA1E030EE9}"/>
            </c:ext>
          </c:extLst>
        </c:ser>
        <c:dLbls>
          <c:showLegendKey val="0"/>
          <c:showVal val="0"/>
          <c:showCatName val="0"/>
          <c:showSerName val="0"/>
          <c:showPercent val="0"/>
          <c:showBubbleSize val="0"/>
        </c:dLbls>
        <c:marker val="1"/>
        <c:smooth val="0"/>
        <c:axId val="241435280"/>
        <c:axId val="241432536"/>
      </c:lineChart>
      <c:catAx>
        <c:axId val="241435280"/>
        <c:scaling>
          <c:orientation val="minMax"/>
        </c:scaling>
        <c:delete val="1"/>
        <c:axPos val="b"/>
        <c:numFmt formatCode="General" sourceLinked="1"/>
        <c:majorTickMark val="none"/>
        <c:minorTickMark val="none"/>
        <c:tickLblPos val="none"/>
        <c:crossAx val="241432536"/>
        <c:crosses val="autoZero"/>
        <c:auto val="1"/>
        <c:lblAlgn val="ctr"/>
        <c:lblOffset val="100"/>
        <c:noMultiLvlLbl val="1"/>
      </c:catAx>
      <c:valAx>
        <c:axId val="2414325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14352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153.18</c:v>
                </c:pt>
                <c:pt idx="1">
                  <c:v>148.63</c:v>
                </c:pt>
                <c:pt idx="2">
                  <c:v>149.83000000000001</c:v>
                </c:pt>
                <c:pt idx="3">
                  <c:v>154.43</c:v>
                </c:pt>
                <c:pt idx="4">
                  <c:v>148.05000000000001</c:v>
                </c:pt>
              </c:numCache>
            </c:numRef>
          </c:val>
          <c:extLst xmlns:c16r2="http://schemas.microsoft.com/office/drawing/2015/06/chart">
            <c:ext xmlns:c16="http://schemas.microsoft.com/office/drawing/2014/chart" uri="{C3380CC4-5D6E-409C-BE32-E72D297353CC}">
              <c16:uniqueId val="{00000000-9468-431C-B5CB-0B0E43B01DD0}"/>
            </c:ext>
          </c:extLst>
        </c:ser>
        <c:dLbls>
          <c:showLegendKey val="0"/>
          <c:showVal val="0"/>
          <c:showCatName val="0"/>
          <c:showSerName val="0"/>
          <c:showPercent val="0"/>
          <c:showBubbleSize val="0"/>
        </c:dLbls>
        <c:gapWidth val="150"/>
        <c:axId val="241436848"/>
        <c:axId val="24143214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xmlns:c16r2="http://schemas.microsoft.com/office/drawing/2015/06/chart">
            <c:ext xmlns:c16="http://schemas.microsoft.com/office/drawing/2014/chart" uri="{C3380CC4-5D6E-409C-BE32-E72D297353CC}">
              <c16:uniqueId val="{00000001-9468-431C-B5CB-0B0E43B01DD0}"/>
            </c:ext>
          </c:extLst>
        </c:ser>
        <c:dLbls>
          <c:showLegendKey val="0"/>
          <c:showVal val="0"/>
          <c:showCatName val="0"/>
          <c:showSerName val="0"/>
          <c:showPercent val="0"/>
          <c:showBubbleSize val="0"/>
        </c:dLbls>
        <c:marker val="1"/>
        <c:smooth val="0"/>
        <c:axId val="241436848"/>
        <c:axId val="241432144"/>
      </c:lineChart>
      <c:catAx>
        <c:axId val="241436848"/>
        <c:scaling>
          <c:orientation val="minMax"/>
        </c:scaling>
        <c:delete val="1"/>
        <c:axPos val="b"/>
        <c:numFmt formatCode="General" sourceLinked="1"/>
        <c:majorTickMark val="none"/>
        <c:minorTickMark val="none"/>
        <c:tickLblPos val="none"/>
        <c:crossAx val="241432144"/>
        <c:crosses val="autoZero"/>
        <c:auto val="1"/>
        <c:lblAlgn val="ctr"/>
        <c:lblOffset val="100"/>
        <c:noMultiLvlLbl val="1"/>
      </c:catAx>
      <c:valAx>
        <c:axId val="2414321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14368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39.630000000000003</c:v>
                </c:pt>
                <c:pt idx="1">
                  <c:v>39.630000000000003</c:v>
                </c:pt>
                <c:pt idx="2">
                  <c:v>40.31</c:v>
                </c:pt>
                <c:pt idx="3">
                  <c:v>39.67</c:v>
                </c:pt>
                <c:pt idx="4">
                  <c:v>39.67</c:v>
                </c:pt>
              </c:numCache>
            </c:numRef>
          </c:val>
          <c:extLst xmlns:c16r2="http://schemas.microsoft.com/office/drawing/2015/06/chart">
            <c:ext xmlns:c16="http://schemas.microsoft.com/office/drawing/2014/chart" uri="{C3380CC4-5D6E-409C-BE32-E72D297353CC}">
              <c16:uniqueId val="{00000000-FA0C-4A92-86D8-3C4D01AA8605}"/>
            </c:ext>
          </c:extLst>
        </c:ser>
        <c:dLbls>
          <c:showLegendKey val="0"/>
          <c:showVal val="0"/>
          <c:showCatName val="0"/>
          <c:showSerName val="0"/>
          <c:showPercent val="0"/>
          <c:showBubbleSize val="0"/>
        </c:dLbls>
        <c:gapWidth val="150"/>
        <c:axId val="238803232"/>
        <c:axId val="23880362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xmlns:c16r2="http://schemas.microsoft.com/office/drawing/2015/06/chart">
            <c:ext xmlns:c16="http://schemas.microsoft.com/office/drawing/2014/chart" uri="{C3380CC4-5D6E-409C-BE32-E72D297353CC}">
              <c16:uniqueId val="{00000001-FA0C-4A92-86D8-3C4D01AA8605}"/>
            </c:ext>
          </c:extLst>
        </c:ser>
        <c:dLbls>
          <c:showLegendKey val="0"/>
          <c:showVal val="0"/>
          <c:showCatName val="0"/>
          <c:showSerName val="0"/>
          <c:showPercent val="0"/>
          <c:showBubbleSize val="0"/>
        </c:dLbls>
        <c:marker val="1"/>
        <c:smooth val="0"/>
        <c:axId val="238803232"/>
        <c:axId val="238803624"/>
      </c:lineChart>
      <c:catAx>
        <c:axId val="238803232"/>
        <c:scaling>
          <c:orientation val="minMax"/>
        </c:scaling>
        <c:delete val="1"/>
        <c:axPos val="b"/>
        <c:numFmt formatCode="General" sourceLinked="1"/>
        <c:majorTickMark val="none"/>
        <c:minorTickMark val="none"/>
        <c:tickLblPos val="none"/>
        <c:crossAx val="238803624"/>
        <c:crosses val="autoZero"/>
        <c:auto val="1"/>
        <c:lblAlgn val="ctr"/>
        <c:lblOffset val="100"/>
        <c:noMultiLvlLbl val="1"/>
      </c:catAx>
      <c:valAx>
        <c:axId val="2388036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388032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0.14000000000000001</c:v>
                </c:pt>
                <c:pt idx="3">
                  <c:v>0.45</c:v>
                </c:pt>
                <c:pt idx="4">
                  <c:v>0</c:v>
                </c:pt>
              </c:numCache>
            </c:numRef>
          </c:val>
          <c:extLst xmlns:c16r2="http://schemas.microsoft.com/office/drawing/2015/06/chart">
            <c:ext xmlns:c16="http://schemas.microsoft.com/office/drawing/2014/chart" uri="{C3380CC4-5D6E-409C-BE32-E72D297353CC}">
              <c16:uniqueId val="{00000000-8D9D-418F-A6FF-3E6F9970DFCC}"/>
            </c:ext>
          </c:extLst>
        </c:ser>
        <c:dLbls>
          <c:showLegendKey val="0"/>
          <c:showVal val="0"/>
          <c:showCatName val="0"/>
          <c:showSerName val="0"/>
          <c:showPercent val="0"/>
          <c:showBubbleSize val="0"/>
        </c:dLbls>
        <c:gapWidth val="150"/>
        <c:axId val="238801664"/>
        <c:axId val="24094696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xmlns:c16r2="http://schemas.microsoft.com/office/drawing/2015/06/chart">
            <c:ext xmlns:c16="http://schemas.microsoft.com/office/drawing/2014/chart" uri="{C3380CC4-5D6E-409C-BE32-E72D297353CC}">
              <c16:uniqueId val="{00000001-8D9D-418F-A6FF-3E6F9970DFCC}"/>
            </c:ext>
          </c:extLst>
        </c:ser>
        <c:dLbls>
          <c:showLegendKey val="0"/>
          <c:showVal val="0"/>
          <c:showCatName val="0"/>
          <c:showSerName val="0"/>
          <c:showPercent val="0"/>
          <c:showBubbleSize val="0"/>
        </c:dLbls>
        <c:marker val="1"/>
        <c:smooth val="0"/>
        <c:axId val="238801664"/>
        <c:axId val="240946968"/>
      </c:lineChart>
      <c:catAx>
        <c:axId val="238801664"/>
        <c:scaling>
          <c:orientation val="minMax"/>
        </c:scaling>
        <c:delete val="1"/>
        <c:axPos val="b"/>
        <c:numFmt formatCode="General" sourceLinked="1"/>
        <c:majorTickMark val="none"/>
        <c:minorTickMark val="none"/>
        <c:tickLblPos val="none"/>
        <c:crossAx val="240946968"/>
        <c:crosses val="autoZero"/>
        <c:auto val="1"/>
        <c:lblAlgn val="ctr"/>
        <c:lblOffset val="100"/>
        <c:noMultiLvlLbl val="1"/>
      </c:catAx>
      <c:valAx>
        <c:axId val="2409469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388016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1448.64</c:v>
                </c:pt>
                <c:pt idx="1">
                  <c:v>1132.45</c:v>
                </c:pt>
                <c:pt idx="2">
                  <c:v>1304.56</c:v>
                </c:pt>
                <c:pt idx="3">
                  <c:v>1262.52</c:v>
                </c:pt>
                <c:pt idx="4">
                  <c:v>1226.97</c:v>
                </c:pt>
              </c:numCache>
            </c:numRef>
          </c:val>
          <c:extLst xmlns:c16r2="http://schemas.microsoft.com/office/drawing/2015/06/chart">
            <c:ext xmlns:c16="http://schemas.microsoft.com/office/drawing/2014/chart" uri="{C3380CC4-5D6E-409C-BE32-E72D297353CC}">
              <c16:uniqueId val="{00000000-99AF-4627-8ED5-37611DFE61F3}"/>
            </c:ext>
          </c:extLst>
        </c:ser>
        <c:dLbls>
          <c:showLegendKey val="0"/>
          <c:showVal val="0"/>
          <c:showCatName val="0"/>
          <c:showSerName val="0"/>
          <c:showPercent val="0"/>
          <c:showBubbleSize val="0"/>
        </c:dLbls>
        <c:gapWidth val="150"/>
        <c:axId val="240941872"/>
        <c:axId val="240949320"/>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xmlns:c16r2="http://schemas.microsoft.com/office/drawing/2015/06/chart">
            <c:ext xmlns:c16="http://schemas.microsoft.com/office/drawing/2014/chart" uri="{C3380CC4-5D6E-409C-BE32-E72D297353CC}">
              <c16:uniqueId val="{00000001-99AF-4627-8ED5-37611DFE61F3}"/>
            </c:ext>
          </c:extLst>
        </c:ser>
        <c:dLbls>
          <c:showLegendKey val="0"/>
          <c:showVal val="0"/>
          <c:showCatName val="0"/>
          <c:showSerName val="0"/>
          <c:showPercent val="0"/>
          <c:showBubbleSize val="0"/>
        </c:dLbls>
        <c:marker val="1"/>
        <c:smooth val="0"/>
        <c:axId val="240941872"/>
        <c:axId val="240949320"/>
      </c:lineChart>
      <c:catAx>
        <c:axId val="240941872"/>
        <c:scaling>
          <c:orientation val="minMax"/>
        </c:scaling>
        <c:delete val="1"/>
        <c:axPos val="b"/>
        <c:numFmt formatCode="General" sourceLinked="1"/>
        <c:majorTickMark val="none"/>
        <c:minorTickMark val="none"/>
        <c:tickLblPos val="none"/>
        <c:crossAx val="240949320"/>
        <c:crosses val="autoZero"/>
        <c:auto val="1"/>
        <c:lblAlgn val="ctr"/>
        <c:lblOffset val="100"/>
        <c:noMultiLvlLbl val="1"/>
      </c:catAx>
      <c:valAx>
        <c:axId val="2409493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09418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292.67</c:v>
                </c:pt>
                <c:pt idx="1">
                  <c:v>262.95</c:v>
                </c:pt>
                <c:pt idx="2">
                  <c:v>231.2</c:v>
                </c:pt>
                <c:pt idx="3">
                  <c:v>198.22</c:v>
                </c:pt>
                <c:pt idx="4">
                  <c:v>164.56</c:v>
                </c:pt>
              </c:numCache>
            </c:numRef>
          </c:val>
          <c:extLst xmlns:c16r2="http://schemas.microsoft.com/office/drawing/2015/06/chart">
            <c:ext xmlns:c16="http://schemas.microsoft.com/office/drawing/2014/chart" uri="{C3380CC4-5D6E-409C-BE32-E72D297353CC}">
              <c16:uniqueId val="{00000000-DC18-4ACC-B68D-B0236C0DBAA4}"/>
            </c:ext>
          </c:extLst>
        </c:ser>
        <c:dLbls>
          <c:showLegendKey val="0"/>
          <c:showVal val="0"/>
          <c:showCatName val="0"/>
          <c:showSerName val="0"/>
          <c:showPercent val="0"/>
          <c:showBubbleSize val="0"/>
        </c:dLbls>
        <c:gapWidth val="150"/>
        <c:axId val="240944224"/>
        <c:axId val="24094736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xmlns:c16r2="http://schemas.microsoft.com/office/drawing/2015/06/chart">
            <c:ext xmlns:c16="http://schemas.microsoft.com/office/drawing/2014/chart" uri="{C3380CC4-5D6E-409C-BE32-E72D297353CC}">
              <c16:uniqueId val="{00000001-DC18-4ACC-B68D-B0236C0DBAA4}"/>
            </c:ext>
          </c:extLst>
        </c:ser>
        <c:dLbls>
          <c:showLegendKey val="0"/>
          <c:showVal val="0"/>
          <c:showCatName val="0"/>
          <c:showSerName val="0"/>
          <c:showPercent val="0"/>
          <c:showBubbleSize val="0"/>
        </c:dLbls>
        <c:marker val="1"/>
        <c:smooth val="0"/>
        <c:axId val="240944224"/>
        <c:axId val="240947360"/>
      </c:lineChart>
      <c:catAx>
        <c:axId val="240944224"/>
        <c:scaling>
          <c:orientation val="minMax"/>
        </c:scaling>
        <c:delete val="1"/>
        <c:axPos val="b"/>
        <c:numFmt formatCode="General" sourceLinked="1"/>
        <c:majorTickMark val="none"/>
        <c:minorTickMark val="none"/>
        <c:tickLblPos val="none"/>
        <c:crossAx val="240947360"/>
        <c:crosses val="autoZero"/>
        <c:auto val="1"/>
        <c:lblAlgn val="ctr"/>
        <c:lblOffset val="100"/>
        <c:noMultiLvlLbl val="1"/>
      </c:catAx>
      <c:valAx>
        <c:axId val="2409473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09442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157.81</c:v>
                </c:pt>
                <c:pt idx="1">
                  <c:v>153.59</c:v>
                </c:pt>
                <c:pt idx="2">
                  <c:v>153.96</c:v>
                </c:pt>
                <c:pt idx="3">
                  <c:v>157.35</c:v>
                </c:pt>
                <c:pt idx="4">
                  <c:v>153.13</c:v>
                </c:pt>
              </c:numCache>
            </c:numRef>
          </c:val>
          <c:extLst xmlns:c16r2="http://schemas.microsoft.com/office/drawing/2015/06/chart">
            <c:ext xmlns:c16="http://schemas.microsoft.com/office/drawing/2014/chart" uri="{C3380CC4-5D6E-409C-BE32-E72D297353CC}">
              <c16:uniqueId val="{00000000-591E-47CC-82FE-46BD6072347F}"/>
            </c:ext>
          </c:extLst>
        </c:ser>
        <c:dLbls>
          <c:showLegendKey val="0"/>
          <c:showVal val="0"/>
          <c:showCatName val="0"/>
          <c:showSerName val="0"/>
          <c:showPercent val="0"/>
          <c:showBubbleSize val="0"/>
        </c:dLbls>
        <c:gapWidth val="150"/>
        <c:axId val="240944616"/>
        <c:axId val="240943048"/>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xmlns:c16r2="http://schemas.microsoft.com/office/drawing/2015/06/chart">
            <c:ext xmlns:c16="http://schemas.microsoft.com/office/drawing/2014/chart" uri="{C3380CC4-5D6E-409C-BE32-E72D297353CC}">
              <c16:uniqueId val="{00000001-591E-47CC-82FE-46BD6072347F}"/>
            </c:ext>
          </c:extLst>
        </c:ser>
        <c:dLbls>
          <c:showLegendKey val="0"/>
          <c:showVal val="0"/>
          <c:showCatName val="0"/>
          <c:showSerName val="0"/>
          <c:showPercent val="0"/>
          <c:showBubbleSize val="0"/>
        </c:dLbls>
        <c:marker val="1"/>
        <c:smooth val="0"/>
        <c:axId val="240944616"/>
        <c:axId val="240943048"/>
      </c:lineChart>
      <c:catAx>
        <c:axId val="240944616"/>
        <c:scaling>
          <c:orientation val="minMax"/>
        </c:scaling>
        <c:delete val="1"/>
        <c:axPos val="b"/>
        <c:numFmt formatCode="General" sourceLinked="1"/>
        <c:majorTickMark val="none"/>
        <c:minorTickMark val="none"/>
        <c:tickLblPos val="none"/>
        <c:crossAx val="240943048"/>
        <c:crosses val="autoZero"/>
        <c:auto val="1"/>
        <c:lblAlgn val="ctr"/>
        <c:lblOffset val="100"/>
        <c:noMultiLvlLbl val="1"/>
      </c:catAx>
      <c:valAx>
        <c:axId val="240943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09446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8.27</c:v>
                </c:pt>
                <c:pt idx="1">
                  <c:v>8.49</c:v>
                </c:pt>
                <c:pt idx="2">
                  <c:v>8.48</c:v>
                </c:pt>
                <c:pt idx="3">
                  <c:v>8.3000000000000007</c:v>
                </c:pt>
                <c:pt idx="4">
                  <c:v>8.5299999999999994</c:v>
                </c:pt>
              </c:numCache>
            </c:numRef>
          </c:val>
          <c:extLst xmlns:c16r2="http://schemas.microsoft.com/office/drawing/2015/06/chart">
            <c:ext xmlns:c16="http://schemas.microsoft.com/office/drawing/2014/chart" uri="{C3380CC4-5D6E-409C-BE32-E72D297353CC}">
              <c16:uniqueId val="{00000000-1D3D-4990-BE4F-8A63F034F218}"/>
            </c:ext>
          </c:extLst>
        </c:ser>
        <c:dLbls>
          <c:showLegendKey val="0"/>
          <c:showVal val="0"/>
          <c:showCatName val="0"/>
          <c:showSerName val="0"/>
          <c:showPercent val="0"/>
          <c:showBubbleSize val="0"/>
        </c:dLbls>
        <c:gapWidth val="150"/>
        <c:axId val="240942264"/>
        <c:axId val="24094657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xmlns:c16r2="http://schemas.microsoft.com/office/drawing/2015/06/chart">
            <c:ext xmlns:c16="http://schemas.microsoft.com/office/drawing/2014/chart" uri="{C3380CC4-5D6E-409C-BE32-E72D297353CC}">
              <c16:uniqueId val="{00000001-1D3D-4990-BE4F-8A63F034F218}"/>
            </c:ext>
          </c:extLst>
        </c:ser>
        <c:dLbls>
          <c:showLegendKey val="0"/>
          <c:showVal val="0"/>
          <c:showCatName val="0"/>
          <c:showSerName val="0"/>
          <c:showPercent val="0"/>
          <c:showBubbleSize val="0"/>
        </c:dLbls>
        <c:marker val="1"/>
        <c:smooth val="0"/>
        <c:axId val="240942264"/>
        <c:axId val="240946576"/>
      </c:lineChart>
      <c:catAx>
        <c:axId val="240942264"/>
        <c:scaling>
          <c:orientation val="minMax"/>
        </c:scaling>
        <c:delete val="1"/>
        <c:axPos val="b"/>
        <c:numFmt formatCode="General" sourceLinked="1"/>
        <c:majorTickMark val="none"/>
        <c:minorTickMark val="none"/>
        <c:tickLblPos val="none"/>
        <c:crossAx val="240946576"/>
        <c:crosses val="autoZero"/>
        <c:auto val="1"/>
        <c:lblAlgn val="ctr"/>
        <c:lblOffset val="100"/>
        <c:noMultiLvlLbl val="1"/>
      </c:catAx>
      <c:valAx>
        <c:axId val="2409465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09422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70.040000000000006</c:v>
                </c:pt>
                <c:pt idx="1">
                  <c:v>69.16</c:v>
                </c:pt>
                <c:pt idx="2">
                  <c:v>70.709999999999994</c:v>
                </c:pt>
                <c:pt idx="3">
                  <c:v>69.7</c:v>
                </c:pt>
                <c:pt idx="4">
                  <c:v>67.819999999999993</c:v>
                </c:pt>
              </c:numCache>
            </c:numRef>
          </c:val>
          <c:extLst xmlns:c16r2="http://schemas.microsoft.com/office/drawing/2015/06/chart">
            <c:ext xmlns:c16="http://schemas.microsoft.com/office/drawing/2014/chart" uri="{C3380CC4-5D6E-409C-BE32-E72D297353CC}">
              <c16:uniqueId val="{00000000-8762-4C58-9994-D9B607713943}"/>
            </c:ext>
          </c:extLst>
        </c:ser>
        <c:dLbls>
          <c:showLegendKey val="0"/>
          <c:showVal val="0"/>
          <c:showCatName val="0"/>
          <c:showSerName val="0"/>
          <c:showPercent val="0"/>
          <c:showBubbleSize val="0"/>
        </c:dLbls>
        <c:gapWidth val="150"/>
        <c:axId val="240943440"/>
        <c:axId val="24094618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xmlns:c16r2="http://schemas.microsoft.com/office/drawing/2015/06/chart">
            <c:ext xmlns:c16="http://schemas.microsoft.com/office/drawing/2014/chart" uri="{C3380CC4-5D6E-409C-BE32-E72D297353CC}">
              <c16:uniqueId val="{00000001-8762-4C58-9994-D9B607713943}"/>
            </c:ext>
          </c:extLst>
        </c:ser>
        <c:dLbls>
          <c:showLegendKey val="0"/>
          <c:showVal val="0"/>
          <c:showCatName val="0"/>
          <c:showSerName val="0"/>
          <c:showPercent val="0"/>
          <c:showBubbleSize val="0"/>
        </c:dLbls>
        <c:marker val="1"/>
        <c:smooth val="0"/>
        <c:axId val="240943440"/>
        <c:axId val="240946184"/>
      </c:lineChart>
      <c:catAx>
        <c:axId val="240943440"/>
        <c:scaling>
          <c:orientation val="minMax"/>
        </c:scaling>
        <c:delete val="1"/>
        <c:axPos val="b"/>
        <c:numFmt formatCode="General" sourceLinked="1"/>
        <c:majorTickMark val="none"/>
        <c:minorTickMark val="none"/>
        <c:tickLblPos val="none"/>
        <c:crossAx val="240946184"/>
        <c:crosses val="autoZero"/>
        <c:auto val="1"/>
        <c:lblAlgn val="ctr"/>
        <c:lblOffset val="100"/>
        <c:noMultiLvlLbl val="1"/>
      </c:catAx>
      <c:valAx>
        <c:axId val="240946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09434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95.16</c:v>
                </c:pt>
                <c:pt idx="1">
                  <c:v>95.16</c:v>
                </c:pt>
                <c:pt idx="2">
                  <c:v>95.16</c:v>
                </c:pt>
                <c:pt idx="3">
                  <c:v>95.16</c:v>
                </c:pt>
                <c:pt idx="4">
                  <c:v>95.16</c:v>
                </c:pt>
              </c:numCache>
            </c:numRef>
          </c:val>
          <c:extLst xmlns:c16r2="http://schemas.microsoft.com/office/drawing/2015/06/chart">
            <c:ext xmlns:c16="http://schemas.microsoft.com/office/drawing/2014/chart" uri="{C3380CC4-5D6E-409C-BE32-E72D297353CC}">
              <c16:uniqueId val="{00000000-7DB2-49EA-A824-FD698EC8DFCB}"/>
            </c:ext>
          </c:extLst>
        </c:ser>
        <c:dLbls>
          <c:showLegendKey val="0"/>
          <c:showVal val="0"/>
          <c:showCatName val="0"/>
          <c:showSerName val="0"/>
          <c:showPercent val="0"/>
          <c:showBubbleSize val="0"/>
        </c:dLbls>
        <c:gapWidth val="150"/>
        <c:axId val="240947752"/>
        <c:axId val="24094814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xmlns:c16r2="http://schemas.microsoft.com/office/drawing/2015/06/chart">
            <c:ext xmlns:c16="http://schemas.microsoft.com/office/drawing/2014/chart" uri="{C3380CC4-5D6E-409C-BE32-E72D297353CC}">
              <c16:uniqueId val="{00000001-7DB2-49EA-A824-FD698EC8DFCB}"/>
            </c:ext>
          </c:extLst>
        </c:ser>
        <c:dLbls>
          <c:showLegendKey val="0"/>
          <c:showVal val="0"/>
          <c:showCatName val="0"/>
          <c:showSerName val="0"/>
          <c:showPercent val="0"/>
          <c:showBubbleSize val="0"/>
        </c:dLbls>
        <c:marker val="1"/>
        <c:smooth val="0"/>
        <c:axId val="240947752"/>
        <c:axId val="240948144"/>
      </c:lineChart>
      <c:catAx>
        <c:axId val="240947752"/>
        <c:scaling>
          <c:orientation val="minMax"/>
        </c:scaling>
        <c:delete val="1"/>
        <c:axPos val="b"/>
        <c:numFmt formatCode="General" sourceLinked="1"/>
        <c:majorTickMark val="none"/>
        <c:minorTickMark val="none"/>
        <c:tickLblPos val="none"/>
        <c:crossAx val="240948144"/>
        <c:crosses val="autoZero"/>
        <c:auto val="1"/>
        <c:lblAlgn val="ctr"/>
        <c:lblOffset val="100"/>
        <c:noMultiLvlLbl val="1"/>
      </c:catAx>
      <c:valAx>
        <c:axId val="2409481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09477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Q1" zoomScaleNormal="100" workbookViewId="0">
      <selection activeCell="RL11" sqref="RL11"/>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2">
      <c r="A5" s="2"/>
      <c r="B5" s="147" t="str">
        <f>データ!H7</f>
        <v>富山県　富山市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2">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91000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中規模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61712</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2">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2">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84.5</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18</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86600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107</v>
      </c>
      <c r="SN16" s="86"/>
      <c r="SO16" s="86"/>
      <c r="SP16" s="86"/>
      <c r="SQ16" s="86"/>
      <c r="SR16" s="86"/>
      <c r="SS16" s="86"/>
      <c r="ST16" s="86"/>
      <c r="SU16" s="86"/>
      <c r="SV16" s="86"/>
      <c r="SW16" s="86"/>
      <c r="SX16" s="86"/>
      <c r="SY16" s="86"/>
      <c r="SZ16" s="86"/>
      <c r="TA16" s="87"/>
    </row>
    <row r="17" spans="1:521" ht="13.5" customHeight="1" x14ac:dyDescent="0.2">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2">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2">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2">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2">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2">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2">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2">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2">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2">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2">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2">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2">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2">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H27</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H28</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H29</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H30</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R01</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H27</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H28</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H29</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H30</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R01</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H27</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H28</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H29</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H30</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R01</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H27</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H28</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H29</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H30</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R01</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2">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153.18</v>
      </c>
      <c r="Y32" s="107"/>
      <c r="Z32" s="107"/>
      <c r="AA32" s="107"/>
      <c r="AB32" s="107"/>
      <c r="AC32" s="107"/>
      <c r="AD32" s="107"/>
      <c r="AE32" s="107"/>
      <c r="AF32" s="107"/>
      <c r="AG32" s="107"/>
      <c r="AH32" s="107"/>
      <c r="AI32" s="107"/>
      <c r="AJ32" s="107"/>
      <c r="AK32" s="107"/>
      <c r="AL32" s="107"/>
      <c r="AM32" s="107"/>
      <c r="AN32" s="107"/>
      <c r="AO32" s="107"/>
      <c r="AP32" s="107"/>
      <c r="AQ32" s="108"/>
      <c r="AR32" s="106">
        <f>データ!U6</f>
        <v>148.63</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149.83000000000001</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154.43</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148.05000000000001</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1448.64</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1132.45</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1304.56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1262.52</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1226.97</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292.67</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262.95</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231.2</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198.22</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164.56</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2">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119.31</v>
      </c>
      <c r="Y33" s="107"/>
      <c r="Z33" s="107"/>
      <c r="AA33" s="107"/>
      <c r="AB33" s="107"/>
      <c r="AC33" s="107"/>
      <c r="AD33" s="107"/>
      <c r="AE33" s="107"/>
      <c r="AF33" s="107"/>
      <c r="AG33" s="107"/>
      <c r="AH33" s="107"/>
      <c r="AI33" s="107"/>
      <c r="AJ33" s="107"/>
      <c r="AK33" s="107"/>
      <c r="AL33" s="107"/>
      <c r="AM33" s="107"/>
      <c r="AN33" s="107"/>
      <c r="AO33" s="107"/>
      <c r="AP33" s="107"/>
      <c r="AQ33" s="108"/>
      <c r="AR33" s="106">
        <f>データ!Z6</f>
        <v>116.37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117.28</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116.96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117.47</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50.52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52.25</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53.3</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50.25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51.91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605.5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551.42999999999995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687.99</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655.75</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578.19000000000005</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222.22</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216.41</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208.47</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193.85</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204.31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2">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2">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2">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2">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2">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2">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2">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2">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2">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2">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2">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2">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2">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2">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2">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H27</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H28</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H29</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H30</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R01</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H27</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H28</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H29</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H30</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R01</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H27</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H28</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H29</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H30</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R01</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H27</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H28</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H29</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H30</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R01</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2">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157.81</v>
      </c>
      <c r="Y55" s="107"/>
      <c r="Z55" s="107"/>
      <c r="AA55" s="107"/>
      <c r="AB55" s="107"/>
      <c r="AC55" s="107"/>
      <c r="AD55" s="107"/>
      <c r="AE55" s="107"/>
      <c r="AF55" s="107"/>
      <c r="AG55" s="107"/>
      <c r="AH55" s="107"/>
      <c r="AI55" s="107"/>
      <c r="AJ55" s="107"/>
      <c r="AK55" s="107"/>
      <c r="AL55" s="107"/>
      <c r="AM55" s="107"/>
      <c r="AN55" s="107"/>
      <c r="AO55" s="107"/>
      <c r="AP55" s="107"/>
      <c r="AQ55" s="108"/>
      <c r="AR55" s="106">
        <f>データ!BM6</f>
        <v>153.59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153.96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157.35</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153.13</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8.27</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8.49</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8.48</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8.3000000000000007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8.5299999999999994</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70.040000000000006</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69.16</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70.709999999999994</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69.7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67.819999999999993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95.16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95.16</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95.16</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95.16</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95.16</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2">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109.19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105.24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105.71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105.06</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106.98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25.13</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26.03</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25.98</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26.84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26.08</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40.97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40.69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40.67</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40.89</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41.59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63.26</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62.7</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62.59</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61.76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62.75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2">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2">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2">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2">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2">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2">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2">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2">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2">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2">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2">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2">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2">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2">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2">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2">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H27</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H28</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H29</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H30</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R01</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H27</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H28</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H29</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H30</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R01</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H27</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H28</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H29</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H30</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R01</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2">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55.71</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56.69</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58.51</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58.94</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60.99</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39.630000000000003</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39.630000000000003</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40.31</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39.67</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39.67</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0</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0.14000000000000001</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0.45</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0</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2">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54.49</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55.39</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55.25</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57.11</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57.57</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42</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43.33</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44.05</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51.87</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52.33</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0.48</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0.52</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1.3</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0.28000000000000003</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0.77</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2">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37</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66" t="str">
        <f>データ!AD6</f>
        <v>【119.03】</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【25.49】</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【420.52】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【238.81】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【115.00】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【18.60】</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【55.21】</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【77.39】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【59.23】</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【47.77】</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【0.34】</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59DwUfgqUGrm+g72XnuiQNJJ26pDeUmook44T9G2gPCpm4myqA6OG/BNRK6mw/EF2tLInpZG4HCF03LlbLw5IQ==" saltValue="cNQ2kuDwQiSMeyrQdO+ei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38</v>
      </c>
    </row>
    <row r="2" spans="1:140" x14ac:dyDescent="0.2">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2">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2">
      <c r="A6" s="45" t="s">
        <v>87</v>
      </c>
      <c r="B6" s="50"/>
      <c r="C6" s="50"/>
      <c r="D6" s="50"/>
      <c r="E6" s="50"/>
      <c r="F6" s="50"/>
      <c r="G6" s="50"/>
      <c r="H6" s="50"/>
      <c r="I6" s="50"/>
      <c r="J6" s="50"/>
      <c r="K6" s="50"/>
      <c r="L6" s="50"/>
      <c r="M6" s="50"/>
      <c r="N6" s="50"/>
      <c r="O6" s="50"/>
      <c r="P6" s="50"/>
      <c r="Q6" s="51"/>
      <c r="R6" s="50"/>
      <c r="S6" s="50"/>
      <c r="T6" s="52">
        <f t="shared" ref="T6:CE6" si="3">T7</f>
        <v>153.18</v>
      </c>
      <c r="U6" s="52">
        <f>U7</f>
        <v>148.63</v>
      </c>
      <c r="V6" s="52">
        <f>V7</f>
        <v>149.83000000000001</v>
      </c>
      <c r="W6" s="52">
        <f>W7</f>
        <v>154.43</v>
      </c>
      <c r="X6" s="52">
        <f t="shared" si="3"/>
        <v>148.05000000000001</v>
      </c>
      <c r="Y6" s="52">
        <f t="shared" si="3"/>
        <v>119.31</v>
      </c>
      <c r="Z6" s="52">
        <f t="shared" si="3"/>
        <v>116.37</v>
      </c>
      <c r="AA6" s="52">
        <f t="shared" si="3"/>
        <v>117.28</v>
      </c>
      <c r="AB6" s="52">
        <f t="shared" si="3"/>
        <v>116.96</v>
      </c>
      <c r="AC6" s="52">
        <f t="shared" si="3"/>
        <v>117.47</v>
      </c>
      <c r="AD6" s="50" t="str">
        <f>IF(AD7="-","【-】","【"&amp;SUBSTITUTE(TEXT(AD7,"#,##0.00"),"-","△")&amp;"】")</f>
        <v>【119.03】</v>
      </c>
      <c r="AE6" s="52">
        <f t="shared" si="3"/>
        <v>0</v>
      </c>
      <c r="AF6" s="52">
        <f>AF7</f>
        <v>0</v>
      </c>
      <c r="AG6" s="52">
        <f>AG7</f>
        <v>0</v>
      </c>
      <c r="AH6" s="52">
        <f>AH7</f>
        <v>0</v>
      </c>
      <c r="AI6" s="52">
        <f t="shared" si="3"/>
        <v>0</v>
      </c>
      <c r="AJ6" s="52">
        <f t="shared" si="3"/>
        <v>50.52</v>
      </c>
      <c r="AK6" s="52">
        <f t="shared" si="3"/>
        <v>52.25</v>
      </c>
      <c r="AL6" s="52">
        <f t="shared" si="3"/>
        <v>53.3</v>
      </c>
      <c r="AM6" s="52">
        <f t="shared" si="3"/>
        <v>50.25</v>
      </c>
      <c r="AN6" s="52">
        <f t="shared" si="3"/>
        <v>51.91</v>
      </c>
      <c r="AO6" s="50" t="str">
        <f>IF(AO7="-","【-】","【"&amp;SUBSTITUTE(TEXT(AO7,"#,##0.00"),"-","△")&amp;"】")</f>
        <v>【25.49】</v>
      </c>
      <c r="AP6" s="52">
        <f t="shared" si="3"/>
        <v>1448.64</v>
      </c>
      <c r="AQ6" s="52">
        <f>AQ7</f>
        <v>1132.45</v>
      </c>
      <c r="AR6" s="52">
        <f>AR7</f>
        <v>1304.56</v>
      </c>
      <c r="AS6" s="52">
        <f>AS7</f>
        <v>1262.52</v>
      </c>
      <c r="AT6" s="52">
        <f t="shared" si="3"/>
        <v>1226.97</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292.67</v>
      </c>
      <c r="BB6" s="52">
        <f>BB7</f>
        <v>262.95</v>
      </c>
      <c r="BC6" s="52">
        <f>BC7</f>
        <v>231.2</v>
      </c>
      <c r="BD6" s="52">
        <f>BD7</f>
        <v>198.22</v>
      </c>
      <c r="BE6" s="52">
        <f t="shared" si="3"/>
        <v>164.56</v>
      </c>
      <c r="BF6" s="52">
        <f t="shared" si="3"/>
        <v>222.22</v>
      </c>
      <c r="BG6" s="52">
        <f t="shared" si="3"/>
        <v>216.41</v>
      </c>
      <c r="BH6" s="52">
        <f t="shared" si="3"/>
        <v>208.47</v>
      </c>
      <c r="BI6" s="52">
        <f t="shared" si="3"/>
        <v>193.85</v>
      </c>
      <c r="BJ6" s="52">
        <f t="shared" si="3"/>
        <v>204.31</v>
      </c>
      <c r="BK6" s="50" t="str">
        <f>IF(BK7="-","【-】","【"&amp;SUBSTITUTE(TEXT(BK7,"#,##0.00"),"-","△")&amp;"】")</f>
        <v>【238.81】</v>
      </c>
      <c r="BL6" s="52">
        <f t="shared" si="3"/>
        <v>157.81</v>
      </c>
      <c r="BM6" s="52">
        <f>BM7</f>
        <v>153.59</v>
      </c>
      <c r="BN6" s="52">
        <f>BN7</f>
        <v>153.96</v>
      </c>
      <c r="BO6" s="52">
        <f>BO7</f>
        <v>157.35</v>
      </c>
      <c r="BP6" s="52">
        <f t="shared" si="3"/>
        <v>153.13</v>
      </c>
      <c r="BQ6" s="52">
        <f t="shared" si="3"/>
        <v>109.19</v>
      </c>
      <c r="BR6" s="52">
        <f t="shared" si="3"/>
        <v>105.24</v>
      </c>
      <c r="BS6" s="52">
        <f t="shared" si="3"/>
        <v>105.71</v>
      </c>
      <c r="BT6" s="52">
        <f t="shared" si="3"/>
        <v>105.06</v>
      </c>
      <c r="BU6" s="52">
        <f t="shared" si="3"/>
        <v>106.98</v>
      </c>
      <c r="BV6" s="50" t="str">
        <f>IF(BV7="-","【-】","【"&amp;SUBSTITUTE(TEXT(BV7,"#,##0.00"),"-","△")&amp;"】")</f>
        <v>【115.00】</v>
      </c>
      <c r="BW6" s="52">
        <f t="shared" si="3"/>
        <v>8.27</v>
      </c>
      <c r="BX6" s="52">
        <f>BX7</f>
        <v>8.49</v>
      </c>
      <c r="BY6" s="52">
        <f>BY7</f>
        <v>8.48</v>
      </c>
      <c r="BZ6" s="52">
        <f>BZ7</f>
        <v>8.3000000000000007</v>
      </c>
      <c r="CA6" s="52">
        <f t="shared" si="3"/>
        <v>8.5299999999999994</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70.040000000000006</v>
      </c>
      <c r="CI6" s="52">
        <f>CI7</f>
        <v>69.16</v>
      </c>
      <c r="CJ6" s="52">
        <f>CJ7</f>
        <v>70.709999999999994</v>
      </c>
      <c r="CK6" s="52">
        <f>CK7</f>
        <v>69.7</v>
      </c>
      <c r="CL6" s="52">
        <f t="shared" si="5"/>
        <v>67.819999999999993</v>
      </c>
      <c r="CM6" s="52">
        <f t="shared" si="5"/>
        <v>40.97</v>
      </c>
      <c r="CN6" s="52">
        <f t="shared" si="5"/>
        <v>40.69</v>
      </c>
      <c r="CO6" s="52">
        <f t="shared" si="5"/>
        <v>40.67</v>
      </c>
      <c r="CP6" s="52">
        <f t="shared" si="5"/>
        <v>40.89</v>
      </c>
      <c r="CQ6" s="52">
        <f t="shared" si="5"/>
        <v>41.59</v>
      </c>
      <c r="CR6" s="50" t="str">
        <f>IF(CR7="-","【-】","【"&amp;SUBSTITUTE(TEXT(CR7,"#,##0.00"),"-","△")&amp;"】")</f>
        <v>【55.21】</v>
      </c>
      <c r="CS6" s="52">
        <f t="shared" ref="CS6:DB6" si="6">CS7</f>
        <v>95.16</v>
      </c>
      <c r="CT6" s="52">
        <f>CT7</f>
        <v>95.16</v>
      </c>
      <c r="CU6" s="52">
        <f>CU7</f>
        <v>95.16</v>
      </c>
      <c r="CV6" s="52">
        <f>CV7</f>
        <v>95.16</v>
      </c>
      <c r="CW6" s="52">
        <f t="shared" si="6"/>
        <v>95.16</v>
      </c>
      <c r="CX6" s="52">
        <f t="shared" si="6"/>
        <v>63.26</v>
      </c>
      <c r="CY6" s="52">
        <f t="shared" si="6"/>
        <v>62.7</v>
      </c>
      <c r="CZ6" s="52">
        <f t="shared" si="6"/>
        <v>62.59</v>
      </c>
      <c r="DA6" s="52">
        <f t="shared" si="6"/>
        <v>61.76</v>
      </c>
      <c r="DB6" s="52">
        <f t="shared" si="6"/>
        <v>62.75</v>
      </c>
      <c r="DC6" s="50" t="str">
        <f>IF(DC7="-","【-】","【"&amp;SUBSTITUTE(TEXT(DC7,"#,##0.00"),"-","△")&amp;"】")</f>
        <v>【77.39】</v>
      </c>
      <c r="DD6" s="52">
        <f t="shared" ref="DD6:DM6" si="7">DD7</f>
        <v>55.71</v>
      </c>
      <c r="DE6" s="52">
        <f>DE7</f>
        <v>56.69</v>
      </c>
      <c r="DF6" s="52">
        <f>DF7</f>
        <v>58.51</v>
      </c>
      <c r="DG6" s="52">
        <f>DG7</f>
        <v>58.94</v>
      </c>
      <c r="DH6" s="52">
        <f t="shared" si="7"/>
        <v>60.99</v>
      </c>
      <c r="DI6" s="52">
        <f t="shared" si="7"/>
        <v>54.49</v>
      </c>
      <c r="DJ6" s="52">
        <f t="shared" si="7"/>
        <v>55.39</v>
      </c>
      <c r="DK6" s="52">
        <f t="shared" si="7"/>
        <v>55.25</v>
      </c>
      <c r="DL6" s="52">
        <f t="shared" si="7"/>
        <v>57.11</v>
      </c>
      <c r="DM6" s="52">
        <f t="shared" si="7"/>
        <v>57.57</v>
      </c>
      <c r="DN6" s="50" t="str">
        <f>IF(DN7="-","【-】","【"&amp;SUBSTITUTE(TEXT(DN7,"#,##0.00"),"-","△")&amp;"】")</f>
        <v>【59.23】</v>
      </c>
      <c r="DO6" s="52">
        <f t="shared" ref="DO6:DX6" si="8">DO7</f>
        <v>39.630000000000003</v>
      </c>
      <c r="DP6" s="52">
        <f>DP7</f>
        <v>39.630000000000003</v>
      </c>
      <c r="DQ6" s="52">
        <f>DQ7</f>
        <v>40.31</v>
      </c>
      <c r="DR6" s="52">
        <f>DR7</f>
        <v>39.67</v>
      </c>
      <c r="DS6" s="52">
        <f t="shared" si="8"/>
        <v>39.67</v>
      </c>
      <c r="DT6" s="52">
        <f t="shared" si="8"/>
        <v>42</v>
      </c>
      <c r="DU6" s="52">
        <f t="shared" si="8"/>
        <v>43.33</v>
      </c>
      <c r="DV6" s="52">
        <f t="shared" si="8"/>
        <v>44.05</v>
      </c>
      <c r="DW6" s="52">
        <f t="shared" si="8"/>
        <v>51.87</v>
      </c>
      <c r="DX6" s="52">
        <f t="shared" si="8"/>
        <v>52.33</v>
      </c>
      <c r="DY6" s="50" t="str">
        <f>IF(DY7="-","【-】","【"&amp;SUBSTITUTE(TEXT(DY7,"#,##0.00"),"-","△")&amp;"】")</f>
        <v>【47.77】</v>
      </c>
      <c r="DZ6" s="52">
        <f t="shared" ref="DZ6:EI6" si="9">DZ7</f>
        <v>0</v>
      </c>
      <c r="EA6" s="52">
        <f>EA7</f>
        <v>0</v>
      </c>
      <c r="EB6" s="52">
        <f>EB7</f>
        <v>0.14000000000000001</v>
      </c>
      <c r="EC6" s="52">
        <f>EC7</f>
        <v>0.45</v>
      </c>
      <c r="ED6" s="52">
        <f t="shared" si="9"/>
        <v>0</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x14ac:dyDescent="0.2">
      <c r="A7"/>
      <c r="B7" s="54" t="s">
        <v>88</v>
      </c>
      <c r="C7" s="54" t="s">
        <v>89</v>
      </c>
      <c r="D7" s="54" t="s">
        <v>90</v>
      </c>
      <c r="E7" s="54" t="s">
        <v>91</v>
      </c>
      <c r="F7" s="54" t="s">
        <v>92</v>
      </c>
      <c r="G7" s="54" t="s">
        <v>93</v>
      </c>
      <c r="H7" s="54" t="s">
        <v>94</v>
      </c>
      <c r="I7" s="54" t="s">
        <v>95</v>
      </c>
      <c r="J7" s="54" t="s">
        <v>96</v>
      </c>
      <c r="K7" s="55">
        <v>91000</v>
      </c>
      <c r="L7" s="54" t="s">
        <v>97</v>
      </c>
      <c r="M7" s="55">
        <v>1</v>
      </c>
      <c r="N7" s="55">
        <v>61712</v>
      </c>
      <c r="O7" s="56" t="s">
        <v>98</v>
      </c>
      <c r="P7" s="56">
        <v>84.5</v>
      </c>
      <c r="Q7" s="55">
        <v>18</v>
      </c>
      <c r="R7" s="55">
        <v>86600</v>
      </c>
      <c r="S7" s="54" t="s">
        <v>99</v>
      </c>
      <c r="T7" s="57">
        <v>153.18</v>
      </c>
      <c r="U7" s="57">
        <v>148.63</v>
      </c>
      <c r="V7" s="57">
        <v>149.83000000000001</v>
      </c>
      <c r="W7" s="57">
        <v>154.43</v>
      </c>
      <c r="X7" s="57">
        <v>148.05000000000001</v>
      </c>
      <c r="Y7" s="57">
        <v>119.31</v>
      </c>
      <c r="Z7" s="57">
        <v>116.37</v>
      </c>
      <c r="AA7" s="57">
        <v>117.28</v>
      </c>
      <c r="AB7" s="57">
        <v>116.96</v>
      </c>
      <c r="AC7" s="58">
        <v>117.47</v>
      </c>
      <c r="AD7" s="57">
        <v>119.03</v>
      </c>
      <c r="AE7" s="57">
        <v>0</v>
      </c>
      <c r="AF7" s="57">
        <v>0</v>
      </c>
      <c r="AG7" s="57">
        <v>0</v>
      </c>
      <c r="AH7" s="57">
        <v>0</v>
      </c>
      <c r="AI7" s="57">
        <v>0</v>
      </c>
      <c r="AJ7" s="57">
        <v>50.52</v>
      </c>
      <c r="AK7" s="57">
        <v>52.25</v>
      </c>
      <c r="AL7" s="57">
        <v>53.3</v>
      </c>
      <c r="AM7" s="57">
        <v>50.25</v>
      </c>
      <c r="AN7" s="57">
        <v>51.91</v>
      </c>
      <c r="AO7" s="57">
        <v>25.49</v>
      </c>
      <c r="AP7" s="57">
        <v>1448.64</v>
      </c>
      <c r="AQ7" s="57">
        <v>1132.45</v>
      </c>
      <c r="AR7" s="57">
        <v>1304.56</v>
      </c>
      <c r="AS7" s="57">
        <v>1262.52</v>
      </c>
      <c r="AT7" s="57">
        <v>1226.97</v>
      </c>
      <c r="AU7" s="57">
        <v>605.5</v>
      </c>
      <c r="AV7" s="57">
        <v>551.42999999999995</v>
      </c>
      <c r="AW7" s="57">
        <v>687.99</v>
      </c>
      <c r="AX7" s="57">
        <v>655.75</v>
      </c>
      <c r="AY7" s="57">
        <v>578.19000000000005</v>
      </c>
      <c r="AZ7" s="57">
        <v>420.52</v>
      </c>
      <c r="BA7" s="57">
        <v>292.67</v>
      </c>
      <c r="BB7" s="57">
        <v>262.95</v>
      </c>
      <c r="BC7" s="57">
        <v>231.2</v>
      </c>
      <c r="BD7" s="57">
        <v>198.22</v>
      </c>
      <c r="BE7" s="57">
        <v>164.56</v>
      </c>
      <c r="BF7" s="57">
        <v>222.22</v>
      </c>
      <c r="BG7" s="57">
        <v>216.41</v>
      </c>
      <c r="BH7" s="57">
        <v>208.47</v>
      </c>
      <c r="BI7" s="57">
        <v>193.85</v>
      </c>
      <c r="BJ7" s="57">
        <v>204.31</v>
      </c>
      <c r="BK7" s="57">
        <v>238.81</v>
      </c>
      <c r="BL7" s="57">
        <v>157.81</v>
      </c>
      <c r="BM7" s="57">
        <v>153.59</v>
      </c>
      <c r="BN7" s="57">
        <v>153.96</v>
      </c>
      <c r="BO7" s="57">
        <v>157.35</v>
      </c>
      <c r="BP7" s="57">
        <v>153.13</v>
      </c>
      <c r="BQ7" s="57">
        <v>109.19</v>
      </c>
      <c r="BR7" s="57">
        <v>105.24</v>
      </c>
      <c r="BS7" s="57">
        <v>105.71</v>
      </c>
      <c r="BT7" s="57">
        <v>105.06</v>
      </c>
      <c r="BU7" s="57">
        <v>106.98</v>
      </c>
      <c r="BV7" s="57">
        <v>115</v>
      </c>
      <c r="BW7" s="57">
        <v>8.27</v>
      </c>
      <c r="BX7" s="57">
        <v>8.49</v>
      </c>
      <c r="BY7" s="57">
        <v>8.48</v>
      </c>
      <c r="BZ7" s="57">
        <v>8.3000000000000007</v>
      </c>
      <c r="CA7" s="57">
        <v>8.5299999999999994</v>
      </c>
      <c r="CB7" s="57">
        <v>25.13</v>
      </c>
      <c r="CC7" s="57">
        <v>26.03</v>
      </c>
      <c r="CD7" s="57">
        <v>25.98</v>
      </c>
      <c r="CE7" s="57">
        <v>26.84</v>
      </c>
      <c r="CF7" s="57">
        <v>26.08</v>
      </c>
      <c r="CG7" s="57">
        <v>18.600000000000001</v>
      </c>
      <c r="CH7" s="57">
        <v>70.040000000000006</v>
      </c>
      <c r="CI7" s="57">
        <v>69.16</v>
      </c>
      <c r="CJ7" s="57">
        <v>70.709999999999994</v>
      </c>
      <c r="CK7" s="57">
        <v>69.7</v>
      </c>
      <c r="CL7" s="57">
        <v>67.819999999999993</v>
      </c>
      <c r="CM7" s="57">
        <v>40.97</v>
      </c>
      <c r="CN7" s="57">
        <v>40.69</v>
      </c>
      <c r="CO7" s="57">
        <v>40.67</v>
      </c>
      <c r="CP7" s="57">
        <v>40.89</v>
      </c>
      <c r="CQ7" s="57">
        <v>41.59</v>
      </c>
      <c r="CR7" s="57">
        <v>55.21</v>
      </c>
      <c r="CS7" s="57">
        <v>95.16</v>
      </c>
      <c r="CT7" s="57">
        <v>95.16</v>
      </c>
      <c r="CU7" s="57">
        <v>95.16</v>
      </c>
      <c r="CV7" s="57">
        <v>95.16</v>
      </c>
      <c r="CW7" s="57">
        <v>95.16</v>
      </c>
      <c r="CX7" s="57">
        <v>63.26</v>
      </c>
      <c r="CY7" s="57">
        <v>62.7</v>
      </c>
      <c r="CZ7" s="57">
        <v>62.59</v>
      </c>
      <c r="DA7" s="57">
        <v>61.76</v>
      </c>
      <c r="DB7" s="57">
        <v>62.75</v>
      </c>
      <c r="DC7" s="57">
        <v>77.39</v>
      </c>
      <c r="DD7" s="57">
        <v>55.71</v>
      </c>
      <c r="DE7" s="57">
        <v>56.69</v>
      </c>
      <c r="DF7" s="57">
        <v>58.51</v>
      </c>
      <c r="DG7" s="57">
        <v>58.94</v>
      </c>
      <c r="DH7" s="57">
        <v>60.99</v>
      </c>
      <c r="DI7" s="57">
        <v>54.49</v>
      </c>
      <c r="DJ7" s="57">
        <v>55.39</v>
      </c>
      <c r="DK7" s="57">
        <v>55.25</v>
      </c>
      <c r="DL7" s="57">
        <v>57.11</v>
      </c>
      <c r="DM7" s="57">
        <v>57.57</v>
      </c>
      <c r="DN7" s="57">
        <v>59.23</v>
      </c>
      <c r="DO7" s="57">
        <v>39.630000000000003</v>
      </c>
      <c r="DP7" s="57">
        <v>39.630000000000003</v>
      </c>
      <c r="DQ7" s="57">
        <v>40.31</v>
      </c>
      <c r="DR7" s="57">
        <v>39.67</v>
      </c>
      <c r="DS7" s="57">
        <v>39.67</v>
      </c>
      <c r="DT7" s="57">
        <v>42</v>
      </c>
      <c r="DU7" s="57">
        <v>43.33</v>
      </c>
      <c r="DV7" s="57">
        <v>44.05</v>
      </c>
      <c r="DW7" s="57">
        <v>51.87</v>
      </c>
      <c r="DX7" s="57">
        <v>52.33</v>
      </c>
      <c r="DY7" s="57">
        <v>47.77</v>
      </c>
      <c r="DZ7" s="57">
        <v>0</v>
      </c>
      <c r="EA7" s="57">
        <v>0</v>
      </c>
      <c r="EB7" s="57">
        <v>0.14000000000000001</v>
      </c>
      <c r="EC7" s="57">
        <v>0.45</v>
      </c>
      <c r="ED7" s="57">
        <v>0</v>
      </c>
      <c r="EE7" s="57">
        <v>0.48</v>
      </c>
      <c r="EF7" s="57">
        <v>0.52</v>
      </c>
      <c r="EG7" s="57">
        <v>1.3</v>
      </c>
      <c r="EH7" s="57">
        <v>0.28000000000000003</v>
      </c>
      <c r="EI7" s="57">
        <v>0.77</v>
      </c>
      <c r="EJ7" s="57">
        <v>0.34</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2">
      <c r="T11" s="64" t="s">
        <v>23</v>
      </c>
      <c r="U11" s="65">
        <f>IF(T6="-",NA(),T6)</f>
        <v>153.18</v>
      </c>
      <c r="V11" s="65">
        <f>IF(U6="-",NA(),U6)</f>
        <v>148.63</v>
      </c>
      <c r="W11" s="65">
        <f>IF(V6="-",NA(),V6)</f>
        <v>149.83000000000001</v>
      </c>
      <c r="X11" s="65">
        <f>IF(W6="-",NA(),W6)</f>
        <v>154.43</v>
      </c>
      <c r="Y11" s="65">
        <f>IF(X6="-",NA(),X6)</f>
        <v>148.05000000000001</v>
      </c>
      <c r="AE11" s="64" t="s">
        <v>23</v>
      </c>
      <c r="AF11" s="65">
        <f>IF(AE6="-",NA(),AE6)</f>
        <v>0</v>
      </c>
      <c r="AG11" s="65">
        <f>IF(AF6="-",NA(),AF6)</f>
        <v>0</v>
      </c>
      <c r="AH11" s="65">
        <f>IF(AG6="-",NA(),AG6)</f>
        <v>0</v>
      </c>
      <c r="AI11" s="65">
        <f>IF(AH6="-",NA(),AH6)</f>
        <v>0</v>
      </c>
      <c r="AJ11" s="65">
        <f>IF(AI6="-",NA(),AI6)</f>
        <v>0</v>
      </c>
      <c r="AP11" s="64" t="s">
        <v>23</v>
      </c>
      <c r="AQ11" s="65">
        <f>IF(AP6="-",NA(),AP6)</f>
        <v>1448.64</v>
      </c>
      <c r="AR11" s="65">
        <f>IF(AQ6="-",NA(),AQ6)</f>
        <v>1132.45</v>
      </c>
      <c r="AS11" s="65">
        <f>IF(AR6="-",NA(),AR6)</f>
        <v>1304.56</v>
      </c>
      <c r="AT11" s="65">
        <f>IF(AS6="-",NA(),AS6)</f>
        <v>1262.52</v>
      </c>
      <c r="AU11" s="65">
        <f>IF(AT6="-",NA(),AT6)</f>
        <v>1226.97</v>
      </c>
      <c r="BA11" s="64" t="s">
        <v>23</v>
      </c>
      <c r="BB11" s="65">
        <f>IF(BA6="-",NA(),BA6)</f>
        <v>292.67</v>
      </c>
      <c r="BC11" s="65">
        <f>IF(BB6="-",NA(),BB6)</f>
        <v>262.95</v>
      </c>
      <c r="BD11" s="65">
        <f>IF(BC6="-",NA(),BC6)</f>
        <v>231.2</v>
      </c>
      <c r="BE11" s="65">
        <f>IF(BD6="-",NA(),BD6)</f>
        <v>198.22</v>
      </c>
      <c r="BF11" s="65">
        <f>IF(BE6="-",NA(),BE6)</f>
        <v>164.56</v>
      </c>
      <c r="BL11" s="64" t="s">
        <v>23</v>
      </c>
      <c r="BM11" s="65">
        <f>IF(BL6="-",NA(),BL6)</f>
        <v>157.81</v>
      </c>
      <c r="BN11" s="65">
        <f>IF(BM6="-",NA(),BM6)</f>
        <v>153.59</v>
      </c>
      <c r="BO11" s="65">
        <f>IF(BN6="-",NA(),BN6)</f>
        <v>153.96</v>
      </c>
      <c r="BP11" s="65">
        <f>IF(BO6="-",NA(),BO6)</f>
        <v>157.35</v>
      </c>
      <c r="BQ11" s="65">
        <f>IF(BP6="-",NA(),BP6)</f>
        <v>153.13</v>
      </c>
      <c r="BW11" s="64" t="s">
        <v>23</v>
      </c>
      <c r="BX11" s="65">
        <f>IF(BW6="-",NA(),BW6)</f>
        <v>8.27</v>
      </c>
      <c r="BY11" s="65">
        <f>IF(BX6="-",NA(),BX6)</f>
        <v>8.49</v>
      </c>
      <c r="BZ11" s="65">
        <f>IF(BY6="-",NA(),BY6)</f>
        <v>8.48</v>
      </c>
      <c r="CA11" s="65">
        <f>IF(BZ6="-",NA(),BZ6)</f>
        <v>8.3000000000000007</v>
      </c>
      <c r="CB11" s="65">
        <f>IF(CA6="-",NA(),CA6)</f>
        <v>8.5299999999999994</v>
      </c>
      <c r="CH11" s="64" t="s">
        <v>23</v>
      </c>
      <c r="CI11" s="65">
        <f>IF(CH6="-",NA(),CH6)</f>
        <v>70.040000000000006</v>
      </c>
      <c r="CJ11" s="65">
        <f>IF(CI6="-",NA(),CI6)</f>
        <v>69.16</v>
      </c>
      <c r="CK11" s="65">
        <f>IF(CJ6="-",NA(),CJ6)</f>
        <v>70.709999999999994</v>
      </c>
      <c r="CL11" s="65">
        <f>IF(CK6="-",NA(),CK6)</f>
        <v>69.7</v>
      </c>
      <c r="CM11" s="65">
        <f>IF(CL6="-",NA(),CL6)</f>
        <v>67.819999999999993</v>
      </c>
      <c r="CS11" s="64" t="s">
        <v>23</v>
      </c>
      <c r="CT11" s="65">
        <f>IF(CS6="-",NA(),CS6)</f>
        <v>95.16</v>
      </c>
      <c r="CU11" s="65">
        <f>IF(CT6="-",NA(),CT6)</f>
        <v>95.16</v>
      </c>
      <c r="CV11" s="65">
        <f>IF(CU6="-",NA(),CU6)</f>
        <v>95.16</v>
      </c>
      <c r="CW11" s="65">
        <f>IF(CV6="-",NA(),CV6)</f>
        <v>95.16</v>
      </c>
      <c r="CX11" s="65">
        <f>IF(CW6="-",NA(),CW6)</f>
        <v>95.16</v>
      </c>
      <c r="DD11" s="64" t="s">
        <v>23</v>
      </c>
      <c r="DE11" s="65">
        <f>IF(DD6="-",NA(),DD6)</f>
        <v>55.71</v>
      </c>
      <c r="DF11" s="65">
        <f>IF(DE6="-",NA(),DE6)</f>
        <v>56.69</v>
      </c>
      <c r="DG11" s="65">
        <f>IF(DF6="-",NA(),DF6)</f>
        <v>58.51</v>
      </c>
      <c r="DH11" s="65">
        <f>IF(DG6="-",NA(),DG6)</f>
        <v>58.94</v>
      </c>
      <c r="DI11" s="65">
        <f>IF(DH6="-",NA(),DH6)</f>
        <v>60.99</v>
      </c>
      <c r="DO11" s="64" t="s">
        <v>23</v>
      </c>
      <c r="DP11" s="65">
        <f>IF(DO6="-",NA(),DO6)</f>
        <v>39.630000000000003</v>
      </c>
      <c r="DQ11" s="65">
        <f>IF(DP6="-",NA(),DP6)</f>
        <v>39.630000000000003</v>
      </c>
      <c r="DR11" s="65">
        <f>IF(DQ6="-",NA(),DQ6)</f>
        <v>40.31</v>
      </c>
      <c r="DS11" s="65">
        <f>IF(DR6="-",NA(),DR6)</f>
        <v>39.67</v>
      </c>
      <c r="DT11" s="65">
        <f>IF(DS6="-",NA(),DS6)</f>
        <v>39.67</v>
      </c>
      <c r="DZ11" s="64" t="s">
        <v>23</v>
      </c>
      <c r="EA11" s="65">
        <f>IF(DZ6="-",NA(),DZ6)</f>
        <v>0</v>
      </c>
      <c r="EB11" s="65">
        <f>IF(EA6="-",NA(),EA6)</f>
        <v>0</v>
      </c>
      <c r="EC11" s="65">
        <f>IF(EB6="-",NA(),EB6)</f>
        <v>0.14000000000000001</v>
      </c>
      <c r="ED11" s="65">
        <f>IF(EC6="-",NA(),EC6)</f>
        <v>0.45</v>
      </c>
      <c r="EE11" s="65">
        <f>IF(ED6="-",NA(),ED6)</f>
        <v>0</v>
      </c>
    </row>
    <row r="12" spans="1:140" x14ac:dyDescent="0.2">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2021-01-18T23:59:31Z</cp:lastPrinted>
  <dcterms:created xsi:type="dcterms:W3CDTF">2020-12-04T03:42:08Z</dcterms:created>
  <dcterms:modified xsi:type="dcterms:W3CDTF">2021-01-19T00:35:34Z</dcterms:modified>
  <cp:category/>
</cp:coreProperties>
</file>