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tmh\Desktop\"/>
    </mc:Choice>
  </mc:AlternateContent>
  <workbookProtection workbookAlgorithmName="SHA-512" workbookHashValue="/ZVqxdgVxpzwzaOvP08B27qRh0AalmG4Aw5rnV8j/guPQav5/ln5FdBjMUHFPoHN0Z1Icm7+6VLmu9fEb+irMg==" workbookSaltValue="DN7Xu862RZGsjiDIC9cRng==" workbookSpinCount="100000" lockStructure="1"/>
  <bookViews>
    <workbookView xWindow="0" yWindow="0" windowWidth="12555" windowHeight="73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54" i="4"/>
  <c r="FL32" i="4"/>
  <c r="MH78" i="4"/>
  <c r="IZ54" i="4"/>
  <c r="IZ32" i="4"/>
  <c r="HM78" i="4"/>
  <c r="CS78" i="4"/>
  <c r="BX54" i="4"/>
  <c r="BX32" i="4"/>
  <c r="MN32" i="4"/>
  <c r="C11" i="5"/>
  <c r="D11" i="5"/>
  <c r="E11" i="5"/>
  <c r="B11" i="5"/>
  <c r="KF54" i="4" l="1"/>
  <c r="KF32" i="4"/>
  <c r="JJ78" i="4"/>
  <c r="GR54" i="4"/>
  <c r="GR32" i="4"/>
  <c r="EO78" i="4"/>
  <c r="DD54" i="4"/>
  <c r="U78" i="4"/>
  <c r="P54" i="4"/>
  <c r="P32" i="4"/>
  <c r="DD32" i="4"/>
  <c r="BZ78" i="4"/>
  <c r="BI54" i="4"/>
  <c r="BI32" i="4"/>
  <c r="LY54" i="4"/>
  <c r="LY32" i="4"/>
  <c r="LO78" i="4"/>
  <c r="IK32" i="4"/>
  <c r="GT78" i="4"/>
  <c r="EW54" i="4"/>
  <c r="EW32" i="4"/>
  <c r="IK54" i="4"/>
  <c r="KC78" i="4"/>
  <c r="HG54" i="4"/>
  <c r="AE32" i="4"/>
  <c r="FH78" i="4"/>
  <c r="DS54" i="4"/>
  <c r="DS32" i="4"/>
  <c r="AN78" i="4"/>
  <c r="KU54" i="4"/>
  <c r="KU32" i="4"/>
  <c r="HG32" i="4"/>
  <c r="AE54" i="4"/>
  <c r="GA78" i="4"/>
  <c r="EH54" i="4"/>
  <c r="LJ54" i="4"/>
  <c r="LJ32" i="4"/>
  <c r="BG78" i="4"/>
  <c r="AT54" i="4"/>
  <c r="AT32" i="4"/>
  <c r="KV78" i="4"/>
  <c r="HV54" i="4"/>
  <c r="HV32" i="4"/>
  <c r="EH32" i="4"/>
</calcChain>
</file>

<file path=xl/sharedStrings.xml><?xml version="1.0" encoding="utf-8"?>
<sst xmlns="http://schemas.openxmlformats.org/spreadsheetml/2006/main" count="410" uniqueCount="177">
  <si>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</si>
  <si>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</si>
  <si>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</si>
  <si>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</si>
  <si>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</si>
  <si>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</si>
  <si>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</si>
  <si>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</si>
  <si>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</si>
  <si>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</si>
  <si>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</si>
  <si>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</si>
  <si>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</si>
  <si>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</si>
  <si>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</si>
  <si>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</si>
  <si>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</si>
  <si>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</si>
  <si>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</si>
  <si>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</si>
  <si>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</si>
  <si>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</si>
  <si>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</si>
  <si>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</si>
  <si>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</si>
  <si>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</si>
  <si>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</si>
  <si>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</si>
  <si>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</si>
  <si>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</si>
  <si>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</si>
  <si>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</si>
  <si>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</si>
  <si>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</si>
  <si>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</si>
  <si>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</si>
  <si>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</si>
  <si>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</si>
  <si>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</si>
  <si>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</si>
  <si>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</si>
  <si>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</si>
  <si>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</si>
  <si>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</si>
  <si>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</si>
  <si>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</si>
  <si>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</si>
  <si>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</si>
  <si>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</si>
  <si>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</si>
  <si>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</si>
  <si>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</si>
  <si>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</si>
  <si>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</si>
  <si>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</si>
  <si>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</si>
  <si>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</si>
  <si>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</si>
  <si>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</si>
  <si>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</si>
  <si>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</si>
  <si>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</si>
  <si>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</si>
  <si>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</si>
  <si>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</si>
  <si>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</si>
  <si>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</si>
  <si>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</si>
  <si>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</si>
  <si>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</si>
  <si>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</si>
  <si>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</si>
  <si>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</si>
  <si>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</si>
  <si>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</si>
  <si>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</si>
  <si>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</si>
  <si>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</si>
  <si>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</si>
  <si>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</si>
  <si>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</si>
  <si>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</si>
  <si>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</si>
  <si>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</si>
  <si>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</si>
  <si>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</si>
  <si>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</si>
  <si>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</si>
  <si>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</si>
  <si>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</si>
  <si>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</si>
  <si>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</si>
  <si>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</si>
  <si>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</si>
  <si>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</si>
  <si>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</si>
  <si>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</si>
  <si>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</si>
  <si>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</si>
  <si>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</si>
  <si>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</si>
  <si>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</si>
  <si>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</si>
  <si>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</si>
  <si>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</si>
  <si>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</si>
  <si>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</si>
  <si>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</si>
  <si>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</si>
  <si>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</si>
  <si>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</si>
  <si>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</si>
  <si>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</si>
  <si>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</si>
  <si>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</si>
  <si>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</si>
  <si>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</si>
  <si>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</si>
  <si>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</si>
  <si>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</si>
  <si>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</si>
  <si>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</si>
  <si>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</si>
  <si>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</si>
  <si>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</si>
  <si>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</si>
  <si>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</si>
  <si>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</si>
  <si>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</si>
  <si>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</si>
  <si>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</si>
  <si>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</si>
  <si>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</si>
  <si>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</si>
  <si>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</si>
  <si>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</si>
  <si>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</si>
  <si>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</si>
  <si>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</si>
  <si>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</si>
  <si>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</si>
  <si>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</si>
  <si>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</si>
  <si>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</si>
  <si>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</si>
  <si>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</si>
  <si>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</si>
  <si>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</si>
  <si>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</si>
  <si>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</si>
  <si>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</si>
  <si>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</si>
  <si>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</si>
  <si>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</si>
  <si>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</si>
  <si>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</si>
  <si>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富山市</t>
  </si>
  <si>
    <t>富山まちなか病院</t>
  </si>
  <si>
    <t>条例全部</t>
  </si>
  <si>
    <t>病院事業</t>
  </si>
  <si>
    <t>一般病院</t>
  </si>
  <si>
    <t>50床以上～100床未満</t>
  </si>
  <si>
    <t>自治体職員 その他</t>
  </si>
  <si>
    <t>直営</t>
  </si>
  <si>
    <t>ド 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</si>
  <si>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</si>
  <si>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</si>
  <si>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</si>
  <si>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</si>
  <si>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</si>
  <si>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</si>
  <si>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</si>
  <si>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</si>
  <si>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富山医療圏において不足すると予測される回復期病床を中心とした病院運営を行うものであり、市民病院をはじめとする市内急性期病院の後方連携病院として、急性期医療を終えた患者の在宅復帰に向けた回復期医療を提供することで、本市における地域包括ケアシステムを推進する役割を担っている。</t>
    <rPh sb="0" eb="1">
      <t>トウ</t>
    </rPh>
    <rPh sb="29" eb="31">
      <t>チュウシン</t>
    </rPh>
    <rPh sb="34" eb="36">
      <t>ビョウイン</t>
    </rPh>
    <rPh sb="36" eb="38">
      <t>ウンエイ</t>
    </rPh>
    <rPh sb="39" eb="40">
      <t>オコナ</t>
    </rPh>
    <rPh sb="58" eb="60">
      <t>シナイ</t>
    </rPh>
    <phoneticPr fontId="5"/>
  </si>
  <si>
    <t>開院して1年目であり、老朽化の状況を示す指標を用いた分析は特段していない。
一方で、当院は建設後50年以上が経過し、建物の老朽化が激しく、電気設備や空調、配管などの故障、破損が相次いでいる状況である。
市民が必要とする質の高い医療を引き続き提供していくために、建物の大規模修繕や建て替え等を含めた検討をすべき時期にきていると思われる。</t>
    <rPh sb="0" eb="2">
      <t>カイイン</t>
    </rPh>
    <rPh sb="5" eb="7">
      <t>ネンメ</t>
    </rPh>
    <rPh sb="11" eb="14">
      <t>ロウキュウカ</t>
    </rPh>
    <rPh sb="15" eb="17">
      <t>ジョウキョウ</t>
    </rPh>
    <rPh sb="18" eb="19">
      <t>シメ</t>
    </rPh>
    <rPh sb="20" eb="22">
      <t>シヒョウ</t>
    </rPh>
    <rPh sb="23" eb="24">
      <t>モチ</t>
    </rPh>
    <rPh sb="26" eb="28">
      <t>ブンセキ</t>
    </rPh>
    <rPh sb="29" eb="31">
      <t>トクダン</t>
    </rPh>
    <rPh sb="38" eb="40">
      <t>イッポウ</t>
    </rPh>
    <rPh sb="42" eb="44">
      <t>トウイン</t>
    </rPh>
    <rPh sb="58" eb="60">
      <t>タテモノ</t>
    </rPh>
    <rPh sb="61" eb="64">
      <t>ロウキュウカ</t>
    </rPh>
    <rPh sb="65" eb="66">
      <t>ハゲ</t>
    </rPh>
    <rPh sb="94" eb="96">
      <t>ジョウキョウ</t>
    </rPh>
    <rPh sb="148" eb="150">
      <t>ケントウ</t>
    </rPh>
    <rPh sb="154" eb="156">
      <t>ジキ</t>
    </rPh>
    <rPh sb="162" eb="163">
      <t>オモ</t>
    </rPh>
    <phoneticPr fontId="5"/>
  </si>
  <si>
    <r>
      <t>開院1年目のH31年度においては</t>
    </r>
    <r>
      <rPr>
        <sz val="11"/>
        <rFont val="ＭＳ ゴシック"/>
        <family val="3"/>
        <charset val="128"/>
      </rPr>
      <t>324</t>
    </r>
    <r>
      <rPr>
        <sz val="11"/>
        <color theme="1"/>
        <rFont val="ＭＳ ゴシック"/>
        <family val="3"/>
        <charset val="128"/>
      </rPr>
      <t>百万円の赤字となった。
この赤字をできるだけ早く解消するために、今後、収入の面では、地域包括ケア病床の運営を全面に押し出すとともに、外来患者数の獲得にも注力することにより、来院延患者数を増やすことで医業収益の増収を図ることとしている。
また、支出の面では、材料費対医業収益比率が高いことから、後発医薬品の積極的な採用に取り組むとともに、業務委託料などの経費の削減を図るなど、支出全体の抑制に努めたいと考えている。</t>
    </r>
    <rPh sb="0" eb="2">
      <t>カイイン</t>
    </rPh>
    <rPh sb="3" eb="5">
      <t>ネンメ</t>
    </rPh>
    <rPh sb="9" eb="11">
      <t>ネンド</t>
    </rPh>
    <rPh sb="33" eb="35">
      <t>アカジ</t>
    </rPh>
    <rPh sb="41" eb="42">
      <t>ハヤ</t>
    </rPh>
    <rPh sb="43" eb="45">
      <t>カイショウ</t>
    </rPh>
    <rPh sb="51" eb="53">
      <t>コンゴ</t>
    </rPh>
    <rPh sb="54" eb="56">
      <t>シュウニュウ</t>
    </rPh>
    <rPh sb="57" eb="58">
      <t>メン</t>
    </rPh>
    <rPh sb="61" eb="63">
      <t>チイキ</t>
    </rPh>
    <rPh sb="63" eb="65">
      <t>ホウカツ</t>
    </rPh>
    <rPh sb="67" eb="69">
      <t>ビョウショウ</t>
    </rPh>
    <rPh sb="70" eb="72">
      <t>ウンエイ</t>
    </rPh>
    <rPh sb="73" eb="75">
      <t>ゼンメン</t>
    </rPh>
    <rPh sb="76" eb="77">
      <t>オ</t>
    </rPh>
    <rPh sb="78" eb="79">
      <t>ダ</t>
    </rPh>
    <rPh sb="85" eb="87">
      <t>ガイライ</t>
    </rPh>
    <rPh sb="87" eb="89">
      <t>カンジャ</t>
    </rPh>
    <rPh sb="89" eb="90">
      <t>スウ</t>
    </rPh>
    <rPh sb="91" eb="93">
      <t>カクトク</t>
    </rPh>
    <rPh sb="95" eb="97">
      <t>チュウリョク</t>
    </rPh>
    <rPh sb="107" eb="108">
      <t>ノベ</t>
    </rPh>
    <rPh sb="108" eb="111">
      <t>カンジャスウ</t>
    </rPh>
    <rPh sb="112" eb="113">
      <t>フ</t>
    </rPh>
    <rPh sb="118" eb="120">
      <t>イギョウ</t>
    </rPh>
    <rPh sb="120" eb="122">
      <t>シュウエキ</t>
    </rPh>
    <rPh sb="123" eb="125">
      <t>ゾウシュウ</t>
    </rPh>
    <rPh sb="126" eb="127">
      <t>ハカ</t>
    </rPh>
    <rPh sb="140" eb="142">
      <t>シシュツ</t>
    </rPh>
    <rPh sb="143" eb="144">
      <t>メン</t>
    </rPh>
    <rPh sb="206" eb="208">
      <t>シシュツ</t>
    </rPh>
    <rPh sb="208" eb="210">
      <t>ゼンタイ</t>
    </rPh>
    <rPh sb="211" eb="213">
      <t>ヨクセイ</t>
    </rPh>
    <rPh sb="214" eb="215">
      <t>ツト</t>
    </rPh>
    <rPh sb="219" eb="220">
      <t>カンガ</t>
    </rPh>
    <phoneticPr fontId="5"/>
  </si>
  <si>
    <t>経常収支比率及び医業収支比率が、類似病院平均値を下回っているが、これは、患者1人1日あたりの収益が入院外来ともに同平均値を上回る一方、延患者数が伸び悩み、病床利用率が大きく下回ったことなどから、医業収益が目標額の7割程度1(73%)にとどまったことが主な要因である。
また、材料費対医業収益比率が同平均値を上回る数値であり、これは、院内処方を行うなかで後発医薬品の採用があまり進んでいないことなどが要因である。
その他、職員給与費対医業収益比率が80％を上回ることから、この状況が改善できなければ、病院財政の硬直化を招く恐れがある。</t>
    <rPh sb="0" eb="2">
      <t>ケイジョウ</t>
    </rPh>
    <rPh sb="2" eb="4">
      <t>シュウシ</t>
    </rPh>
    <rPh sb="4" eb="6">
      <t>ヒリツ</t>
    </rPh>
    <rPh sb="6" eb="7">
      <t>オヨ</t>
    </rPh>
    <rPh sb="8" eb="10">
      <t>イギョウ</t>
    </rPh>
    <rPh sb="10" eb="12">
      <t>シュウシ</t>
    </rPh>
    <rPh sb="12" eb="14">
      <t>ヒリツ</t>
    </rPh>
    <rPh sb="16" eb="18">
      <t>ルイジ</t>
    </rPh>
    <rPh sb="18" eb="20">
      <t>ビョウイン</t>
    </rPh>
    <rPh sb="20" eb="23">
      <t>ヘイキンチ</t>
    </rPh>
    <rPh sb="24" eb="26">
      <t>シタマワ</t>
    </rPh>
    <rPh sb="56" eb="57">
      <t>ドウ</t>
    </rPh>
    <rPh sb="64" eb="66">
      <t>イッポウ</t>
    </rPh>
    <rPh sb="72" eb="73">
      <t>ノ</t>
    </rPh>
    <rPh sb="74" eb="75">
      <t>ナヤ</t>
    </rPh>
    <rPh sb="77" eb="79">
      <t>ビョウショウ</t>
    </rPh>
    <rPh sb="79" eb="82">
      <t>リヨウリツ</t>
    </rPh>
    <rPh sb="83" eb="84">
      <t>オオ</t>
    </rPh>
    <rPh sb="86" eb="88">
      <t>シタマワ</t>
    </rPh>
    <rPh sb="97" eb="99">
      <t>イギョウ</t>
    </rPh>
    <rPh sb="99" eb="101">
      <t>シュウエキ</t>
    </rPh>
    <rPh sb="102" eb="104">
      <t>モクヒョウ</t>
    </rPh>
    <rPh sb="104" eb="105">
      <t>ガク</t>
    </rPh>
    <rPh sb="107" eb="108">
      <t>ワリ</t>
    </rPh>
    <rPh sb="108" eb="110">
      <t>テイド</t>
    </rPh>
    <rPh sb="125" eb="126">
      <t>オモ</t>
    </rPh>
    <rPh sb="127" eb="129">
      <t>ヨウイン</t>
    </rPh>
    <rPh sb="148" eb="149">
      <t>ドウ</t>
    </rPh>
    <rPh sb="166" eb="168">
      <t>インナイ</t>
    </rPh>
    <rPh sb="168" eb="170">
      <t>ショホウ</t>
    </rPh>
    <rPh sb="171" eb="172">
      <t>オコナ</t>
    </rPh>
    <rPh sb="237" eb="239">
      <t>ジョウキョウ</t>
    </rPh>
    <rPh sb="249" eb="251">
      <t>ビョウイン</t>
    </rPh>
    <rPh sb="251" eb="253">
      <t>ザイセイ</t>
    </rPh>
    <rPh sb="254" eb="257">
      <t>コウチョクカ</t>
    </rPh>
    <rPh sb="258" eb="259">
      <t>マネ</t>
    </rPh>
    <rPh sb="260" eb="261">
      <t>オソ</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</si>
</sst>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#N/A</c:v>
                </c:pt>
                <c:pt idx="4">
                  <c:v>51.1</c:v>
                </c:pt>
              </c:numCache>
            </c:numRef>
          </c:val>
          <c:extLst>
            <c:ext xmlns:c16="http://schemas.microsoft.com/office/drawing/2014/chart" uri="{C3380CC4-5D6E-409C-BE32-E72D297353CC}">
              <c16:uniqueId val="{00000000-67FD-4696-BB00-6E50C0FE664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66.099999999999994</c:v>
                </c:pt>
              </c:numCache>
            </c:numRef>
          </c:val>
          <c:smooth val="0"/>
          <c:extLst>
            <c:ext xmlns:c16="http://schemas.microsoft.com/office/drawing/2014/chart" uri="{C3380CC4-5D6E-409C-BE32-E72D297353CC}">
              <c16:uniqueId val="{00000001-67FD-4696-BB00-6E50C0FE664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#N/A</c:v>
                </c:pt>
                <c:pt idx="4">
                  <c:v>15129</c:v>
                </c:pt>
              </c:numCache>
            </c:numRef>
          </c:val>
          <c:extLst>
            <c:ext xmlns:c16="http://schemas.microsoft.com/office/drawing/2014/chart" uri="{C3380CC4-5D6E-409C-BE32-E72D297353CC}">
              <c16:uniqueId val="{00000000-1488-41EB-B7DF-66A61862780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9135</c:v>
                </c:pt>
              </c:numCache>
            </c:numRef>
          </c:val>
          <c:smooth val="0"/>
          <c:extLst>
            <c:ext xmlns:c16="http://schemas.microsoft.com/office/drawing/2014/chart" uri="{C3380CC4-5D6E-409C-BE32-E72D297353CC}">
              <c16:uniqueId val="{00000001-1488-41EB-B7DF-66A61862780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27920</c:v>
                </c:pt>
              </c:numCache>
            </c:numRef>
          </c:val>
          <c:extLst>
            <c:ext xmlns:c16="http://schemas.microsoft.com/office/drawing/2014/chart" uri="{C3380CC4-5D6E-409C-BE32-E72D297353CC}">
              <c16:uniqueId val="{00000000-E1AC-4003-B6BF-4FF1737501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26415</c:v>
                </c:pt>
              </c:numCache>
            </c:numRef>
          </c:val>
          <c:smooth val="0"/>
          <c:extLst>
            <c:ext xmlns:c16="http://schemas.microsoft.com/office/drawing/2014/chart" uri="{C3380CC4-5D6E-409C-BE32-E72D297353CC}">
              <c16:uniqueId val="{00000001-E1AC-4003-B6BF-4FF1737501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#N/A</c:v>
                </c:pt>
                <c:pt idx="4">
                  <c:v>52.9</c:v>
                </c:pt>
              </c:numCache>
            </c:numRef>
          </c:val>
          <c:extLst>
            <c:ext xmlns:c16="http://schemas.microsoft.com/office/drawing/2014/chart" uri="{C3380CC4-5D6E-409C-BE32-E72D297353CC}">
              <c16:uniqueId val="{00000000-8BB7-4A52-BC6A-5E471497EFB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118.8</c:v>
                </c:pt>
              </c:numCache>
            </c:numRef>
          </c:val>
          <c:smooth val="0"/>
          <c:extLst>
            <c:ext xmlns:c16="http://schemas.microsoft.com/office/drawing/2014/chart" uri="{C3380CC4-5D6E-409C-BE32-E72D297353CC}">
              <c16:uniqueId val="{00000001-8BB7-4A52-BC6A-5E471497EFB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#N/A</c:v>
                </c:pt>
                <c:pt idx="4">
                  <c:v>66</c:v>
                </c:pt>
              </c:numCache>
            </c:numRef>
          </c:val>
          <c:extLst>
            <c:ext xmlns:c16="http://schemas.microsoft.com/office/drawing/2014/chart" uri="{C3380CC4-5D6E-409C-BE32-E72D297353CC}">
              <c16:uniqueId val="{00000000-FDEB-4391-8E5E-CAF3EC3B149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77.099999999999994</c:v>
                </c:pt>
              </c:numCache>
            </c:numRef>
          </c:val>
          <c:smooth val="0"/>
          <c:extLst>
            <c:ext xmlns:c16="http://schemas.microsoft.com/office/drawing/2014/chart" uri="{C3380CC4-5D6E-409C-BE32-E72D297353CC}">
              <c16:uniqueId val="{00000001-FDEB-4391-8E5E-CAF3EC3B149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#N/A</c:v>
                </c:pt>
                <c:pt idx="4">
                  <c:v>66.3</c:v>
                </c:pt>
              </c:numCache>
            </c:numRef>
          </c:val>
          <c:extLst>
            <c:ext xmlns:c16="http://schemas.microsoft.com/office/drawing/2014/chart" uri="{C3380CC4-5D6E-409C-BE32-E72D297353CC}">
              <c16:uniqueId val="{00000000-C709-41D6-BFE7-7115E45F93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97.7</c:v>
                </c:pt>
              </c:numCache>
            </c:numRef>
          </c:val>
          <c:smooth val="0"/>
          <c:extLst>
            <c:ext xmlns:c16="http://schemas.microsoft.com/office/drawing/2014/chart" uri="{C3380CC4-5D6E-409C-BE32-E72D297353CC}">
              <c16:uniqueId val="{00000001-C709-41D6-BFE7-7115E45F93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0D9C-4D80-91EF-2D27AD84AC0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56.4</c:v>
                </c:pt>
              </c:numCache>
            </c:numRef>
          </c:val>
          <c:smooth val="0"/>
          <c:extLst>
            <c:ext xmlns:c16="http://schemas.microsoft.com/office/drawing/2014/chart" uri="{C3380CC4-5D6E-409C-BE32-E72D297353CC}">
              <c16:uniqueId val="{00000001-0D9C-4D80-91EF-2D27AD84AC0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82C8-4D58-BAA4-1B72068C5F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73.400000000000006</c:v>
                </c:pt>
              </c:numCache>
            </c:numRef>
          </c:val>
          <c:smooth val="0"/>
          <c:extLst>
            <c:ext xmlns:c16="http://schemas.microsoft.com/office/drawing/2014/chart" uri="{C3380CC4-5D6E-409C-BE32-E72D297353CC}">
              <c16:uniqueId val="{00000001-82C8-4D58-BAA4-1B72068C5F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#N/A</c:v>
                </c:pt>
                <c:pt idx="4">
                  <c:v>692560</c:v>
                </c:pt>
              </c:numCache>
            </c:numRef>
          </c:val>
          <c:extLst>
            <c:ext xmlns:c16="http://schemas.microsoft.com/office/drawing/2014/chart" uri="{C3380CC4-5D6E-409C-BE32-E72D297353CC}">
              <c16:uniqueId val="{00000000-413B-4A12-9072-7B8DCD5FAF1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40117620</c:v>
                </c:pt>
              </c:numCache>
            </c:numRef>
          </c:val>
          <c:smooth val="0"/>
          <c:extLst>
            <c:ext xmlns:c16="http://schemas.microsoft.com/office/drawing/2014/chart" uri="{C3380CC4-5D6E-409C-BE32-E72D297353CC}">
              <c16:uniqueId val="{00000001-413B-4A12-9072-7B8DCD5FAF1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#N/A</c:v>
                </c:pt>
                <c:pt idx="4">
                  <c:v>31.4</c:v>
                </c:pt>
              </c:numCache>
            </c:numRef>
          </c:val>
          <c:extLst>
            <c:ext xmlns:c16="http://schemas.microsoft.com/office/drawing/2014/chart" uri="{C3380CC4-5D6E-409C-BE32-E72D297353CC}">
              <c16:uniqueId val="{00000000-6170-4AA6-A531-8A3A1DEB25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16</c:v>
                </c:pt>
              </c:numCache>
            </c:numRef>
          </c:val>
          <c:smooth val="0"/>
          <c:extLst>
            <c:ext xmlns:c16="http://schemas.microsoft.com/office/drawing/2014/chart" uri="{C3380CC4-5D6E-409C-BE32-E72D297353CC}">
              <c16:uniqueId val="{00000001-6170-4AA6-A531-8A3A1DEB25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#N/A</c:v>
                </c:pt>
                <c:pt idx="4">
                  <c:v>84.2</c:v>
                </c:pt>
              </c:numCache>
            </c:numRef>
          </c:val>
          <c:extLst>
            <c:ext xmlns:c16="http://schemas.microsoft.com/office/drawing/2014/chart" uri="{C3380CC4-5D6E-409C-BE32-E72D297353CC}">
              <c16:uniqueId val="{00000000-EF74-4783-85DD-B6BD38503D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72</c:v>
                </c:pt>
              </c:numCache>
            </c:numRef>
          </c:val>
          <c:smooth val="0"/>
          <c:extLst>
            <c:ext xmlns:c16="http://schemas.microsoft.com/office/drawing/2014/chart" uri="{C3380CC4-5D6E-409C-BE32-E72D297353CC}">
              <c16:uniqueId val="{00000001-EF74-4783-85DD-B6BD38503DC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6"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富山県富山市　富山まちなか病院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その他</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415765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1202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t="str">
        <f>データ!AJ7</f>
        <v>-</v>
      </c>
      <c r="AU33" s="86"/>
      <c r="AV33" s="86"/>
      <c r="AW33" s="86"/>
      <c r="AX33" s="86"/>
      <c r="AY33" s="86"/>
      <c r="AZ33" s="86"/>
      <c r="BA33" s="86"/>
      <c r="BB33" s="86"/>
      <c r="BC33" s="86"/>
      <c r="BD33" s="86"/>
      <c r="BE33" s="86"/>
      <c r="BF33" s="86"/>
      <c r="BG33" s="86"/>
      <c r="BH33" s="87"/>
      <c r="BI33" s="85" t="str">
        <f>データ!AK7</f>
        <v>-</v>
      </c>
      <c r="BJ33" s="86"/>
      <c r="BK33" s="86"/>
      <c r="BL33" s="86"/>
      <c r="BM33" s="86"/>
      <c r="BN33" s="86"/>
      <c r="BO33" s="86"/>
      <c r="BP33" s="86"/>
      <c r="BQ33" s="86"/>
      <c r="BR33" s="86"/>
      <c r="BS33" s="86"/>
      <c r="BT33" s="86"/>
      <c r="BU33" s="86"/>
      <c r="BV33" s="86"/>
      <c r="BW33" s="87"/>
      <c r="BX33" s="85">
        <f>データ!AL7</f>
        <v>66.3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t="str">
        <f>データ!AU7</f>
        <v>-</v>
      </c>
      <c r="EI33" s="86"/>
      <c r="EJ33" s="86"/>
      <c r="EK33" s="86"/>
      <c r="EL33" s="86"/>
      <c r="EM33" s="86"/>
      <c r="EN33" s="86"/>
      <c r="EO33" s="86"/>
      <c r="EP33" s="86"/>
      <c r="EQ33" s="86"/>
      <c r="ER33" s="86"/>
      <c r="ES33" s="86"/>
      <c r="ET33" s="86"/>
      <c r="EU33" s="86"/>
      <c r="EV33" s="87"/>
      <c r="EW33" s="85" t="str">
        <f>データ!AV7</f>
        <v>-</v>
      </c>
      <c r="EX33" s="86"/>
      <c r="EY33" s="86"/>
      <c r="EZ33" s="86"/>
      <c r="FA33" s="86"/>
      <c r="FB33" s="86"/>
      <c r="FC33" s="86"/>
      <c r="FD33" s="86"/>
      <c r="FE33" s="86"/>
      <c r="FF33" s="86"/>
      <c r="FG33" s="86"/>
      <c r="FH33" s="86"/>
      <c r="FI33" s="86"/>
      <c r="FJ33" s="86"/>
      <c r="FK33" s="87"/>
      <c r="FL33" s="85">
        <f>データ!AW7</f>
        <v>66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t="str">
        <f>データ!BF7</f>
        <v>-</v>
      </c>
      <c r="HW33" s="86"/>
      <c r="HX33" s="86"/>
      <c r="HY33" s="86"/>
      <c r="HZ33" s="86"/>
      <c r="IA33" s="86"/>
      <c r="IB33" s="86"/>
      <c r="IC33" s="86"/>
      <c r="ID33" s="86"/>
      <c r="IE33" s="86"/>
      <c r="IF33" s="86"/>
      <c r="IG33" s="86"/>
      <c r="IH33" s="86"/>
      <c r="II33" s="86"/>
      <c r="IJ33" s="87"/>
      <c r="IK33" s="85" t="str">
        <f>データ!BG7</f>
        <v>-</v>
      </c>
      <c r="IL33" s="86"/>
      <c r="IM33" s="86"/>
      <c r="IN33" s="86"/>
      <c r="IO33" s="86"/>
      <c r="IP33" s="86"/>
      <c r="IQ33" s="86"/>
      <c r="IR33" s="86"/>
      <c r="IS33" s="86"/>
      <c r="IT33" s="86"/>
      <c r="IU33" s="86"/>
      <c r="IV33" s="86"/>
      <c r="IW33" s="86"/>
      <c r="IX33" s="86"/>
      <c r="IY33" s="87"/>
      <c r="IZ33" s="85">
        <f>データ!BH7</f>
        <v>52.9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t="str">
        <f>データ!BQ7</f>
        <v>-</v>
      </c>
      <c r="LK33" s="86"/>
      <c r="LL33" s="86"/>
      <c r="LM33" s="86"/>
      <c r="LN33" s="86"/>
      <c r="LO33" s="86"/>
      <c r="LP33" s="86"/>
      <c r="LQ33" s="86"/>
      <c r="LR33" s="86"/>
      <c r="LS33" s="86"/>
      <c r="LT33" s="86"/>
      <c r="LU33" s="86"/>
      <c r="LV33" s="86"/>
      <c r="LW33" s="86"/>
      <c r="LX33" s="87"/>
      <c r="LY33" s="85" t="str">
        <f>データ!BR7</f>
        <v>-</v>
      </c>
      <c r="LZ33" s="86"/>
      <c r="MA33" s="86"/>
      <c r="MB33" s="86"/>
      <c r="MC33" s="86"/>
      <c r="MD33" s="86"/>
      <c r="ME33" s="86"/>
      <c r="MF33" s="86"/>
      <c r="MG33" s="86"/>
      <c r="MH33" s="86"/>
      <c r="MI33" s="86"/>
      <c r="MJ33" s="86"/>
      <c r="MK33" s="86"/>
      <c r="ML33" s="86"/>
      <c r="MM33" s="87"/>
      <c r="MN33" s="85">
        <f>データ!BS7</f>
        <v>51.1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t="str">
        <f>データ!AO7</f>
        <v>-</v>
      </c>
      <c r="AU34" s="86"/>
      <c r="AV34" s="86"/>
      <c r="AW34" s="86"/>
      <c r="AX34" s="86"/>
      <c r="AY34" s="86"/>
      <c r="AZ34" s="86"/>
      <c r="BA34" s="86"/>
      <c r="BB34" s="86"/>
      <c r="BC34" s="86"/>
      <c r="BD34" s="86"/>
      <c r="BE34" s="86"/>
      <c r="BF34" s="86"/>
      <c r="BG34" s="86"/>
      <c r="BH34" s="87"/>
      <c r="BI34" s="85" t="str">
        <f>データ!AP7</f>
        <v>-</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t="str">
        <f>データ!AZ7</f>
        <v>-</v>
      </c>
      <c r="EI34" s="86"/>
      <c r="EJ34" s="86"/>
      <c r="EK34" s="86"/>
      <c r="EL34" s="86"/>
      <c r="EM34" s="86"/>
      <c r="EN34" s="86"/>
      <c r="EO34" s="86"/>
      <c r="EP34" s="86"/>
      <c r="EQ34" s="86"/>
      <c r="ER34" s="86"/>
      <c r="ES34" s="86"/>
      <c r="ET34" s="86"/>
      <c r="EU34" s="86"/>
      <c r="EV34" s="87"/>
      <c r="EW34" s="85" t="str">
        <f>データ!BA7</f>
        <v>-</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t="str">
        <f>データ!BK7</f>
        <v>-</v>
      </c>
      <c r="HW34" s="86"/>
      <c r="HX34" s="86"/>
      <c r="HY34" s="86"/>
      <c r="HZ34" s="86"/>
      <c r="IA34" s="86"/>
      <c r="IB34" s="86"/>
      <c r="IC34" s="86"/>
      <c r="ID34" s="86"/>
      <c r="IE34" s="86"/>
      <c r="IF34" s="86"/>
      <c r="IG34" s="86"/>
      <c r="IH34" s="86"/>
      <c r="II34" s="86"/>
      <c r="IJ34" s="87"/>
      <c r="IK34" s="85" t="str">
        <f>データ!BL7</f>
        <v>-</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t="str">
        <f>データ!BV7</f>
        <v>-</v>
      </c>
      <c r="LK34" s="86"/>
      <c r="LL34" s="86"/>
      <c r="LM34" s="86"/>
      <c r="LN34" s="86"/>
      <c r="LO34" s="86"/>
      <c r="LP34" s="86"/>
      <c r="LQ34" s="86"/>
      <c r="LR34" s="86"/>
      <c r="LS34" s="86"/>
      <c r="LT34" s="86"/>
      <c r="LU34" s="86"/>
      <c r="LV34" s="86"/>
      <c r="LW34" s="86"/>
      <c r="LX34" s="87"/>
      <c r="LY34" s="85" t="str">
        <f>データ!BW7</f>
        <v>-</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f>データ!CD7</f>
        <v>27920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f>データ!CO7</f>
        <v>15129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t="str">
        <f>データ!CX7</f>
        <v>-</v>
      </c>
      <c r="HW55" s="86"/>
      <c r="HX55" s="86"/>
      <c r="HY55" s="86"/>
      <c r="HZ55" s="86"/>
      <c r="IA55" s="86"/>
      <c r="IB55" s="86"/>
      <c r="IC55" s="86"/>
      <c r="ID55" s="86"/>
      <c r="IE55" s="86"/>
      <c r="IF55" s="86"/>
      <c r="IG55" s="86"/>
      <c r="IH55" s="86"/>
      <c r="II55" s="86"/>
      <c r="IJ55" s="87"/>
      <c r="IK55" s="85" t="str">
        <f>データ!CY7</f>
        <v>-</v>
      </c>
      <c r="IL55" s="86"/>
      <c r="IM55" s="86"/>
      <c r="IN55" s="86"/>
      <c r="IO55" s="86"/>
      <c r="IP55" s="86"/>
      <c r="IQ55" s="86"/>
      <c r="IR55" s="86"/>
      <c r="IS55" s="86"/>
      <c r="IT55" s="86"/>
      <c r="IU55" s="86"/>
      <c r="IV55" s="86"/>
      <c r="IW55" s="86"/>
      <c r="IX55" s="86"/>
      <c r="IY55" s="87"/>
      <c r="IZ55" s="85">
        <f>データ!CZ7</f>
        <v>84.2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t="str">
        <f>データ!DI7</f>
        <v>-</v>
      </c>
      <c r="LK55" s="86"/>
      <c r="LL55" s="86"/>
      <c r="LM55" s="86"/>
      <c r="LN55" s="86"/>
      <c r="LO55" s="86"/>
      <c r="LP55" s="86"/>
      <c r="LQ55" s="86"/>
      <c r="LR55" s="86"/>
      <c r="LS55" s="86"/>
      <c r="LT55" s="86"/>
      <c r="LU55" s="86"/>
      <c r="LV55" s="86"/>
      <c r="LW55" s="86"/>
      <c r="LX55" s="87"/>
      <c r="LY55" s="85" t="str">
        <f>データ!DJ7</f>
        <v>-</v>
      </c>
      <c r="LZ55" s="86"/>
      <c r="MA55" s="86"/>
      <c r="MB55" s="86"/>
      <c r="MC55" s="86"/>
      <c r="MD55" s="86"/>
      <c r="ME55" s="86"/>
      <c r="MF55" s="86"/>
      <c r="MG55" s="86"/>
      <c r="MH55" s="86"/>
      <c r="MI55" s="86"/>
      <c r="MJ55" s="86"/>
      <c r="MK55" s="86"/>
      <c r="ML55" s="86"/>
      <c r="MM55" s="87"/>
      <c r="MN55" s="85">
        <f>データ!DK7</f>
        <v>31.4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t="str">
        <f>データ!CH7</f>
        <v>-</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t="str">
        <f>データ!CS7</f>
        <v>-</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t="str">
        <f>データ!DC7</f>
        <v>-</v>
      </c>
      <c r="HW56" s="86"/>
      <c r="HX56" s="86"/>
      <c r="HY56" s="86"/>
      <c r="HZ56" s="86"/>
      <c r="IA56" s="86"/>
      <c r="IB56" s="86"/>
      <c r="IC56" s="86"/>
      <c r="ID56" s="86"/>
      <c r="IE56" s="86"/>
      <c r="IF56" s="86"/>
      <c r="IG56" s="86"/>
      <c r="IH56" s="86"/>
      <c r="II56" s="86"/>
      <c r="IJ56" s="87"/>
      <c r="IK56" s="85" t="str">
        <f>データ!DD7</f>
        <v>-</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t="str">
        <f>データ!DN7</f>
        <v>-</v>
      </c>
      <c r="LK56" s="86"/>
      <c r="LL56" s="86"/>
      <c r="LM56" s="86"/>
      <c r="LN56" s="86"/>
      <c r="LO56" s="86"/>
      <c r="LP56" s="86"/>
      <c r="LQ56" s="86"/>
      <c r="LR56" s="86"/>
      <c r="LS56" s="86"/>
      <c r="LT56" s="86"/>
      <c r="LU56" s="86"/>
      <c r="LV56" s="86"/>
      <c r="LW56" s="86"/>
      <c r="LX56" s="87"/>
      <c r="LY56" s="85" t="str">
        <f>データ!DO7</f>
        <v>-</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t="str">
        <f>データ!DT7</f>
        <v>-</v>
      </c>
      <c r="BH79" s="80"/>
      <c r="BI79" s="80"/>
      <c r="BJ79" s="80"/>
      <c r="BK79" s="80"/>
      <c r="BL79" s="80"/>
      <c r="BM79" s="80"/>
      <c r="BN79" s="80"/>
      <c r="BO79" s="80"/>
      <c r="BP79" s="80"/>
      <c r="BQ79" s="80"/>
      <c r="BR79" s="80"/>
      <c r="BS79" s="80"/>
      <c r="BT79" s="80"/>
      <c r="BU79" s="80"/>
      <c r="BV79" s="80"/>
      <c r="BW79" s="80"/>
      <c r="BX79" s="80"/>
      <c r="BY79" s="80"/>
      <c r="BZ79" s="80" t="str">
        <f>データ!DU7</f>
        <v>-</v>
      </c>
      <c r="CA79" s="80"/>
      <c r="CB79" s="80"/>
      <c r="CC79" s="80"/>
      <c r="CD79" s="80"/>
      <c r="CE79" s="80"/>
      <c r="CF79" s="80"/>
      <c r="CG79" s="80"/>
      <c r="CH79" s="80"/>
      <c r="CI79" s="80"/>
      <c r="CJ79" s="80"/>
      <c r="CK79" s="80"/>
      <c r="CL79" s="80"/>
      <c r="CM79" s="80"/>
      <c r="CN79" s="80"/>
      <c r="CO79" s="80"/>
      <c r="CP79" s="80"/>
      <c r="CQ79" s="80"/>
      <c r="CR79" s="80"/>
      <c r="CS79" s="80">
        <f>データ!DV7</f>
        <v>0</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t="str">
        <f>データ!EE7</f>
        <v>-</v>
      </c>
      <c r="GB79" s="80"/>
      <c r="GC79" s="80"/>
      <c r="GD79" s="80"/>
      <c r="GE79" s="80"/>
      <c r="GF79" s="80"/>
      <c r="GG79" s="80"/>
      <c r="GH79" s="80"/>
      <c r="GI79" s="80"/>
      <c r="GJ79" s="80"/>
      <c r="GK79" s="80"/>
      <c r="GL79" s="80"/>
      <c r="GM79" s="80"/>
      <c r="GN79" s="80"/>
      <c r="GO79" s="80"/>
      <c r="GP79" s="80"/>
      <c r="GQ79" s="80"/>
      <c r="GR79" s="80"/>
      <c r="GS79" s="80"/>
      <c r="GT79" s="80" t="str">
        <f>データ!EF7</f>
        <v>-</v>
      </c>
      <c r="GU79" s="80"/>
      <c r="GV79" s="80"/>
      <c r="GW79" s="80"/>
      <c r="GX79" s="80"/>
      <c r="GY79" s="80"/>
      <c r="GZ79" s="80"/>
      <c r="HA79" s="80"/>
      <c r="HB79" s="80"/>
      <c r="HC79" s="80"/>
      <c r="HD79" s="80"/>
      <c r="HE79" s="80"/>
      <c r="HF79" s="80"/>
      <c r="HG79" s="80"/>
      <c r="HH79" s="80"/>
      <c r="HI79" s="80"/>
      <c r="HJ79" s="80"/>
      <c r="HK79" s="80"/>
      <c r="HL79" s="80"/>
      <c r="HM79" s="80">
        <f>データ!EG7</f>
        <v>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692560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t="str">
        <f>データ!DY7</f>
        <v>-</v>
      </c>
      <c r="BH80" s="80"/>
      <c r="BI80" s="80"/>
      <c r="BJ80" s="80"/>
      <c r="BK80" s="80"/>
      <c r="BL80" s="80"/>
      <c r="BM80" s="80"/>
      <c r="BN80" s="80"/>
      <c r="BO80" s="80"/>
      <c r="BP80" s="80"/>
      <c r="BQ80" s="80"/>
      <c r="BR80" s="80"/>
      <c r="BS80" s="80"/>
      <c r="BT80" s="80"/>
      <c r="BU80" s="80"/>
      <c r="BV80" s="80"/>
      <c r="BW80" s="80"/>
      <c r="BX80" s="80"/>
      <c r="BY80" s="80"/>
      <c r="BZ80" s="80" t="str">
        <f>データ!DZ7</f>
        <v>-</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t="str">
        <f>データ!EJ7</f>
        <v>-</v>
      </c>
      <c r="GB80" s="80"/>
      <c r="GC80" s="80"/>
      <c r="GD80" s="80"/>
      <c r="GE80" s="80"/>
      <c r="GF80" s="80"/>
      <c r="GG80" s="80"/>
      <c r="GH80" s="80"/>
      <c r="GI80" s="80"/>
      <c r="GJ80" s="80"/>
      <c r="GK80" s="80"/>
      <c r="GL80" s="80"/>
      <c r="GM80" s="80"/>
      <c r="GN80" s="80"/>
      <c r="GO80" s="80"/>
      <c r="GP80" s="80"/>
      <c r="GQ80" s="80"/>
      <c r="GR80" s="80"/>
      <c r="GS80" s="80"/>
      <c r="GT80" s="80" t="str">
        <f>データ!EK7</f>
        <v>-</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MFRvG48AQ+tAmq0r66meMTxsoTRlWqcR5SaDY/3PiY1oiybVlZSwP5Qn5Z9KmraTR0kpHcNmwmlTC15BgDnlw==" saltValue="5jEZCIbKGh9UxgWy14Udq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142</v>
      </c>
      <c r="AU5" s="62" t="s">
        <v>143</v>
      </c>
      <c r="AV5" s="62" t="s">
        <v>144</v>
      </c>
      <c r="AW5" s="62" t="s">
        <v>145</v>
      </c>
      <c r="AX5" s="62" t="s">
        <v>146</v>
      </c>
      <c r="AY5" s="62" t="s">
        <v>147</v>
      </c>
      <c r="AZ5" s="62" t="s">
        <v>148</v>
      </c>
      <c r="BA5" s="62" t="s">
        <v>149</v>
      </c>
      <c r="BB5" s="62" t="s">
        <v>150</v>
      </c>
      <c r="BC5" s="62" t="s">
        <v>151</v>
      </c>
      <c r="BD5" s="62" t="s">
        <v>141</v>
      </c>
      <c r="BE5" s="62" t="s">
        <v>142</v>
      </c>
      <c r="BF5" s="62" t="s">
        <v>143</v>
      </c>
      <c r="BG5" s="62" t="s">
        <v>144</v>
      </c>
      <c r="BH5" s="62" t="s">
        <v>145</v>
      </c>
      <c r="BI5" s="62" t="s">
        <v>146</v>
      </c>
      <c r="BJ5" s="62" t="s">
        <v>147</v>
      </c>
      <c r="BK5" s="62" t="s">
        <v>148</v>
      </c>
      <c r="BL5" s="62" t="s">
        <v>149</v>
      </c>
      <c r="BM5" s="62" t="s">
        <v>150</v>
      </c>
      <c r="BN5" s="62" t="s">
        <v>151</v>
      </c>
      <c r="BO5" s="62" t="s">
        <v>141</v>
      </c>
      <c r="BP5" s="62" t="s">
        <v>142</v>
      </c>
      <c r="BQ5" s="62" t="s">
        <v>143</v>
      </c>
      <c r="BR5" s="62" t="s">
        <v>144</v>
      </c>
      <c r="BS5" s="62" t="s">
        <v>145</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142</v>
      </c>
      <c r="CM5" s="62" t="s">
        <v>143</v>
      </c>
      <c r="CN5" s="62" t="s">
        <v>144</v>
      </c>
      <c r="CO5" s="62" t="s">
        <v>145</v>
      </c>
      <c r="CP5" s="62" t="s">
        <v>146</v>
      </c>
      <c r="CQ5" s="62" t="s">
        <v>147</v>
      </c>
      <c r="CR5" s="62" t="s">
        <v>148</v>
      </c>
      <c r="CS5" s="62" t="s">
        <v>149</v>
      </c>
      <c r="CT5" s="62" t="s">
        <v>150</v>
      </c>
      <c r="CU5" s="62" t="s">
        <v>151</v>
      </c>
      <c r="CV5" s="62" t="s">
        <v>141</v>
      </c>
      <c r="CW5" s="62" t="s">
        <v>142</v>
      </c>
      <c r="CX5" s="62" t="s">
        <v>143</v>
      </c>
      <c r="CY5" s="62" t="s">
        <v>144</v>
      </c>
      <c r="CZ5" s="62" t="s">
        <v>145</v>
      </c>
      <c r="DA5" s="62" t="s">
        <v>146</v>
      </c>
      <c r="DB5" s="62" t="s">
        <v>147</v>
      </c>
      <c r="DC5" s="62" t="s">
        <v>148</v>
      </c>
      <c r="DD5" s="62" t="s">
        <v>149</v>
      </c>
      <c r="DE5" s="62" t="s">
        <v>150</v>
      </c>
      <c r="DF5" s="62" t="s">
        <v>151</v>
      </c>
      <c r="DG5" s="62" t="s">
        <v>141</v>
      </c>
      <c r="DH5" s="62" t="s">
        <v>142</v>
      </c>
      <c r="DI5" s="62" t="s">
        <v>143</v>
      </c>
      <c r="DJ5" s="62" t="s">
        <v>144</v>
      </c>
      <c r="DK5" s="62" t="s">
        <v>145</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142</v>
      </c>
      <c r="EE5" s="62" t="s">
        <v>143</v>
      </c>
      <c r="EF5" s="62" t="s">
        <v>144</v>
      </c>
      <c r="EG5" s="62" t="s">
        <v>145</v>
      </c>
      <c r="EH5" s="62" t="s">
        <v>146</v>
      </c>
      <c r="EI5" s="62" t="s">
        <v>147</v>
      </c>
      <c r="EJ5" s="62" t="s">
        <v>148</v>
      </c>
      <c r="EK5" s="62" t="s">
        <v>149</v>
      </c>
      <c r="EL5" s="62" t="s">
        <v>150</v>
      </c>
      <c r="EM5" s="62" t="s">
        <v>152</v>
      </c>
      <c r="EN5" s="62" t="s">
        <v>141</v>
      </c>
      <c r="EO5" s="62" t="s">
        <v>142</v>
      </c>
      <c r="EP5" s="62" t="s">
        <v>143</v>
      </c>
      <c r="EQ5" s="62" t="s">
        <v>144</v>
      </c>
      <c r="ER5" s="62" t="s">
        <v>145</v>
      </c>
      <c r="ES5" s="62" t="s">
        <v>146</v>
      </c>
      <c r="ET5" s="62" t="s">
        <v>147</v>
      </c>
      <c r="EU5" s="62" t="s">
        <v>148</v>
      </c>
      <c r="EV5" s="62" t="s">
        <v>149</v>
      </c>
      <c r="EW5" s="62" t="s">
        <v>150</v>
      </c>
      <c r="EX5" s="62" t="s">
        <v>151</v>
      </c>
    </row>
    <row r="6" spans="1:154" s="67" customFormat="1" x14ac:dyDescent="0.15">
      <c r="A6" s="48" t="s">
        <v>153</v>
      </c>
      <c r="B6" s="63">
        <f>B8</f>
        <v>2019</v>
      </c>
      <c r="C6" s="63">
        <f t="shared" ref="C6:M6" si="2">C8</f>
        <v>162019</v>
      </c>
      <c r="D6" s="63">
        <f t="shared" si="2"/>
        <v>46</v>
      </c>
      <c r="E6" s="63">
        <f t="shared" si="2"/>
        <v>6</v>
      </c>
      <c r="F6" s="63">
        <f t="shared" si="2"/>
        <v>0</v>
      </c>
      <c r="G6" s="63">
        <f t="shared" si="2"/>
        <v>2</v>
      </c>
      <c r="H6" s="158" t="str">
        <f>IF(H8&lt;&gt;I8,H8,"")&amp;IF(I8&lt;&gt;J8,I8,"")&amp;"　"&amp;J8</f>
        <v>富山県富山市　富山まちなか病院</v>
      </c>
      <c r="I6" s="159"/>
      <c r="J6" s="160"/>
      <c r="K6" s="63" t="str">
        <f t="shared" si="2"/>
        <v>条例全部</v>
      </c>
      <c r="L6" s="63" t="str">
        <f t="shared" si="2"/>
        <v>病院事業</v>
      </c>
      <c r="M6" s="63" t="str">
        <f t="shared" si="2"/>
        <v>一般病院</v>
      </c>
      <c r="N6" s="63" t="str">
        <f>N8</f>
        <v>50床以上～100床未満</v>
      </c>
      <c r="O6" s="63" t="str">
        <f>O8</f>
        <v>自治体職員 その他</v>
      </c>
      <c r="P6" s="63" t="str">
        <f>P8</f>
        <v>直営</v>
      </c>
      <c r="Q6" s="64">
        <f t="shared" ref="Q6:AG6" si="3">Q8</f>
        <v>5</v>
      </c>
      <c r="R6" s="63" t="str">
        <f t="shared" si="3"/>
        <v>-</v>
      </c>
      <c r="S6" s="63" t="str">
        <f t="shared" si="3"/>
        <v>ド 訓</v>
      </c>
      <c r="T6" s="63" t="str">
        <f t="shared" si="3"/>
        <v>救</v>
      </c>
      <c r="U6" s="64">
        <f>U8</f>
        <v>415765</v>
      </c>
      <c r="V6" s="64">
        <f>V8</f>
        <v>1202</v>
      </c>
      <c r="W6" s="63" t="str">
        <f>W8</f>
        <v>非該当</v>
      </c>
      <c r="X6" s="63" t="str">
        <f t="shared" si="3"/>
        <v>１０：１</v>
      </c>
      <c r="Y6" s="64">
        <f t="shared" si="3"/>
        <v>50</v>
      </c>
      <c r="Z6" s="64" t="str">
        <f t="shared" si="3"/>
        <v>-</v>
      </c>
      <c r="AA6" s="64" t="str">
        <f t="shared" si="3"/>
        <v>-</v>
      </c>
      <c r="AB6" s="64" t="str">
        <f t="shared" si="3"/>
        <v>-</v>
      </c>
      <c r="AC6" s="64" t="str">
        <f t="shared" si="3"/>
        <v>-</v>
      </c>
      <c r="AD6" s="64">
        <f t="shared" si="3"/>
        <v>50</v>
      </c>
      <c r="AE6" s="64">
        <f t="shared" si="3"/>
        <v>50</v>
      </c>
      <c r="AF6" s="64" t="str">
        <f t="shared" si="3"/>
        <v>-</v>
      </c>
      <c r="AG6" s="64">
        <f t="shared" si="3"/>
        <v>50</v>
      </c>
      <c r="AH6" s="65" t="e">
        <f>IF(AH8="-",NA(),AH8)</f>
        <v>#N/A</v>
      </c>
      <c r="AI6" s="65" t="e">
        <f t="shared" ref="AI6:AQ6" si="4">IF(AI8="-",NA(),AI8)</f>
        <v>#N/A</v>
      </c>
      <c r="AJ6" s="65" t="e">
        <f t="shared" si="4"/>
        <v>#N/A</v>
      </c>
      <c r="AK6" s="65" t="e">
        <f t="shared" si="4"/>
        <v>#N/A</v>
      </c>
      <c r="AL6" s="65">
        <f t="shared" si="4"/>
        <v>66.3</v>
      </c>
      <c r="AM6" s="65" t="e">
        <f t="shared" si="4"/>
        <v>#N/A</v>
      </c>
      <c r="AN6" s="65" t="e">
        <f t="shared" si="4"/>
        <v>#N/A</v>
      </c>
      <c r="AO6" s="65" t="e">
        <f t="shared" si="4"/>
        <v>#N/A</v>
      </c>
      <c r="AP6" s="65" t="e">
        <f t="shared" si="4"/>
        <v>#N/A</v>
      </c>
      <c r="AQ6" s="65">
        <f t="shared" si="4"/>
        <v>97.7</v>
      </c>
      <c r="AR6" s="65" t="str">
        <f>IF(AR8="-","【-】","【"&amp;SUBSTITUTE(TEXT(AR8,"#,##0.0"),"-","△")&amp;"】")</f>
        <v>【98.2】</v>
      </c>
      <c r="AS6" s="65" t="e">
        <f>IF(AS8="-",NA(),AS8)</f>
        <v>#N/A</v>
      </c>
      <c r="AT6" s="65" t="e">
        <f t="shared" ref="AT6:BB6" si="5">IF(AT8="-",NA(),AT8)</f>
        <v>#N/A</v>
      </c>
      <c r="AU6" s="65" t="e">
        <f t="shared" si="5"/>
        <v>#N/A</v>
      </c>
      <c r="AV6" s="65" t="e">
        <f t="shared" si="5"/>
        <v>#N/A</v>
      </c>
      <c r="AW6" s="65">
        <f t="shared" si="5"/>
        <v>66</v>
      </c>
      <c r="AX6" s="65" t="e">
        <f t="shared" si="5"/>
        <v>#N/A</v>
      </c>
      <c r="AY6" s="65" t="e">
        <f t="shared" si="5"/>
        <v>#N/A</v>
      </c>
      <c r="AZ6" s="65" t="e">
        <f t="shared" si="5"/>
        <v>#N/A</v>
      </c>
      <c r="BA6" s="65" t="e">
        <f t="shared" si="5"/>
        <v>#N/A</v>
      </c>
      <c r="BB6" s="65">
        <f t="shared" si="5"/>
        <v>77.099999999999994</v>
      </c>
      <c r="BC6" s="65" t="str">
        <f>IF(BC8="-","【-】","【"&amp;SUBSTITUTE(TEXT(BC8,"#,##0.0"),"-","△")&amp;"】")</f>
        <v>【89.5】</v>
      </c>
      <c r="BD6" s="65" t="e">
        <f>IF(BD8="-",NA(),BD8)</f>
        <v>#N/A</v>
      </c>
      <c r="BE6" s="65" t="e">
        <f t="shared" ref="BE6:BM6" si="6">IF(BE8="-",NA(),BE8)</f>
        <v>#N/A</v>
      </c>
      <c r="BF6" s="65" t="e">
        <f t="shared" si="6"/>
        <v>#N/A</v>
      </c>
      <c r="BG6" s="65" t="e">
        <f t="shared" si="6"/>
        <v>#N/A</v>
      </c>
      <c r="BH6" s="65">
        <f t="shared" si="6"/>
        <v>52.9</v>
      </c>
      <c r="BI6" s="65" t="e">
        <f t="shared" si="6"/>
        <v>#N/A</v>
      </c>
      <c r="BJ6" s="65" t="e">
        <f t="shared" si="6"/>
        <v>#N/A</v>
      </c>
      <c r="BK6" s="65" t="e">
        <f t="shared" si="6"/>
        <v>#N/A</v>
      </c>
      <c r="BL6" s="65" t="e">
        <f t="shared" si="6"/>
        <v>#N/A</v>
      </c>
      <c r="BM6" s="65">
        <f t="shared" si="6"/>
        <v>118.8</v>
      </c>
      <c r="BN6" s="65" t="str">
        <f>IF(BN8="-","【-】","【"&amp;SUBSTITUTE(TEXT(BN8,"#,##0.0"),"-","△")&amp;"】")</f>
        <v>【59.6】</v>
      </c>
      <c r="BO6" s="65" t="e">
        <f>IF(BO8="-",NA(),BO8)</f>
        <v>#N/A</v>
      </c>
      <c r="BP6" s="65" t="e">
        <f t="shared" ref="BP6:BX6" si="7">IF(BP8="-",NA(),BP8)</f>
        <v>#N/A</v>
      </c>
      <c r="BQ6" s="65" t="e">
        <f t="shared" si="7"/>
        <v>#N/A</v>
      </c>
      <c r="BR6" s="65" t="e">
        <f t="shared" si="7"/>
        <v>#N/A</v>
      </c>
      <c r="BS6" s="65">
        <f t="shared" si="7"/>
        <v>51.1</v>
      </c>
      <c r="BT6" s="65" t="e">
        <f t="shared" si="7"/>
        <v>#N/A</v>
      </c>
      <c r="BU6" s="65" t="e">
        <f t="shared" si="7"/>
        <v>#N/A</v>
      </c>
      <c r="BV6" s="65" t="e">
        <f t="shared" si="7"/>
        <v>#N/A</v>
      </c>
      <c r="BW6" s="65" t="e">
        <f t="shared" si="7"/>
        <v>#N/A</v>
      </c>
      <c r="BX6" s="65">
        <f t="shared" si="7"/>
        <v>66.099999999999994</v>
      </c>
      <c r="BY6" s="65" t="str">
        <f>IF(BY8="-","【-】","【"&amp;SUBSTITUTE(TEXT(BY8,"#,##0.0"),"-","△")&amp;"】")</f>
        <v>【74.7】</v>
      </c>
      <c r="BZ6" s="66" t="e">
        <f>IF(BZ8="-",NA(),BZ8)</f>
        <v>#N/A</v>
      </c>
      <c r="CA6" s="66" t="e">
        <f t="shared" ref="CA6:CI6" si="8">IF(CA8="-",NA(),CA8)</f>
        <v>#N/A</v>
      </c>
      <c r="CB6" s="66" t="e">
        <f t="shared" si="8"/>
        <v>#N/A</v>
      </c>
      <c r="CC6" s="66" t="e">
        <f t="shared" si="8"/>
        <v>#N/A</v>
      </c>
      <c r="CD6" s="66">
        <f t="shared" si="8"/>
        <v>27920</v>
      </c>
      <c r="CE6" s="66" t="e">
        <f t="shared" si="8"/>
        <v>#N/A</v>
      </c>
      <c r="CF6" s="66" t="e">
        <f t="shared" si="8"/>
        <v>#N/A</v>
      </c>
      <c r="CG6" s="66" t="e">
        <f t="shared" si="8"/>
        <v>#N/A</v>
      </c>
      <c r="CH6" s="66" t="e">
        <f t="shared" si="8"/>
        <v>#N/A</v>
      </c>
      <c r="CI6" s="66">
        <f t="shared" si="8"/>
        <v>26415</v>
      </c>
      <c r="CJ6" s="65" t="str">
        <f>IF(CJ8="-","【-】","【"&amp;SUBSTITUTE(TEXT(CJ8,"#,##0"),"-","△")&amp;"】")</f>
        <v>【53,621】</v>
      </c>
      <c r="CK6" s="66" t="e">
        <f>IF(CK8="-",NA(),CK8)</f>
        <v>#N/A</v>
      </c>
      <c r="CL6" s="66" t="e">
        <f t="shared" ref="CL6:CT6" si="9">IF(CL8="-",NA(),CL8)</f>
        <v>#N/A</v>
      </c>
      <c r="CM6" s="66" t="e">
        <f t="shared" si="9"/>
        <v>#N/A</v>
      </c>
      <c r="CN6" s="66" t="e">
        <f t="shared" si="9"/>
        <v>#N/A</v>
      </c>
      <c r="CO6" s="66">
        <f t="shared" si="9"/>
        <v>15129</v>
      </c>
      <c r="CP6" s="66" t="e">
        <f t="shared" si="9"/>
        <v>#N/A</v>
      </c>
      <c r="CQ6" s="66" t="e">
        <f t="shared" si="9"/>
        <v>#N/A</v>
      </c>
      <c r="CR6" s="66" t="e">
        <f t="shared" si="9"/>
        <v>#N/A</v>
      </c>
      <c r="CS6" s="66" t="e">
        <f t="shared" si="9"/>
        <v>#N/A</v>
      </c>
      <c r="CT6" s="66">
        <f t="shared" si="9"/>
        <v>9135</v>
      </c>
      <c r="CU6" s="65" t="str">
        <f>IF(CU8="-","【-】","【"&amp;SUBSTITUTE(TEXT(CU8,"#,##0"),"-","△")&amp;"】")</f>
        <v>【15,586】</v>
      </c>
      <c r="CV6" s="65" t="e">
        <f>IF(CV8="-",NA(),CV8)</f>
        <v>#N/A</v>
      </c>
      <c r="CW6" s="65" t="e">
        <f t="shared" ref="CW6:DE6" si="10">IF(CW8="-",NA(),CW8)</f>
        <v>#N/A</v>
      </c>
      <c r="CX6" s="65" t="e">
        <f t="shared" si="10"/>
        <v>#N/A</v>
      </c>
      <c r="CY6" s="65" t="e">
        <f t="shared" si="10"/>
        <v>#N/A</v>
      </c>
      <c r="CZ6" s="65">
        <f t="shared" si="10"/>
        <v>84.2</v>
      </c>
      <c r="DA6" s="65" t="e">
        <f t="shared" si="10"/>
        <v>#N/A</v>
      </c>
      <c r="DB6" s="65" t="e">
        <f t="shared" si="10"/>
        <v>#N/A</v>
      </c>
      <c r="DC6" s="65" t="e">
        <f t="shared" si="10"/>
        <v>#N/A</v>
      </c>
      <c r="DD6" s="65" t="e">
        <f t="shared" si="10"/>
        <v>#N/A</v>
      </c>
      <c r="DE6" s="65">
        <f t="shared" si="10"/>
        <v>72</v>
      </c>
      <c r="DF6" s="65" t="str">
        <f>IF(DF8="-","【-】","【"&amp;SUBSTITUTE(TEXT(DF8,"#,##0.0"),"-","△")&amp;"】")</f>
        <v>【54.6】</v>
      </c>
      <c r="DG6" s="65" t="e">
        <f>IF(DG8="-",NA(),DG8)</f>
        <v>#N/A</v>
      </c>
      <c r="DH6" s="65" t="e">
        <f t="shared" ref="DH6:DP6" si="11">IF(DH8="-",NA(),DH8)</f>
        <v>#N/A</v>
      </c>
      <c r="DI6" s="65" t="e">
        <f t="shared" si="11"/>
        <v>#N/A</v>
      </c>
      <c r="DJ6" s="65" t="e">
        <f t="shared" si="11"/>
        <v>#N/A</v>
      </c>
      <c r="DK6" s="65">
        <f t="shared" si="11"/>
        <v>31.4</v>
      </c>
      <c r="DL6" s="65" t="e">
        <f t="shared" si="11"/>
        <v>#N/A</v>
      </c>
      <c r="DM6" s="65" t="e">
        <f t="shared" si="11"/>
        <v>#N/A</v>
      </c>
      <c r="DN6" s="65" t="e">
        <f t="shared" si="11"/>
        <v>#N/A</v>
      </c>
      <c r="DO6" s="65" t="e">
        <f t="shared" si="11"/>
        <v>#N/A</v>
      </c>
      <c r="DP6" s="65">
        <f t="shared" si="11"/>
        <v>16</v>
      </c>
      <c r="DQ6" s="65" t="str">
        <f>IF(DQ8="-","【-】","【"&amp;SUBSTITUTE(TEXT(DQ8,"#,##0.0"),"-","△")&amp;"】")</f>
        <v>【25.0】</v>
      </c>
      <c r="DR6" s="65" t="e">
        <f>IF(DR8="-",NA(),DR8)</f>
        <v>#N/A</v>
      </c>
      <c r="DS6" s="65" t="e">
        <f t="shared" ref="DS6:EA6" si="12">IF(DS8="-",NA(),DS8)</f>
        <v>#N/A</v>
      </c>
      <c r="DT6" s="65" t="e">
        <f t="shared" si="12"/>
        <v>#N/A</v>
      </c>
      <c r="DU6" s="65" t="e">
        <f t="shared" si="12"/>
        <v>#N/A</v>
      </c>
      <c r="DV6" s="65">
        <f t="shared" si="12"/>
        <v>0</v>
      </c>
      <c r="DW6" s="65" t="e">
        <f t="shared" si="12"/>
        <v>#N/A</v>
      </c>
      <c r="DX6" s="65" t="e">
        <f t="shared" si="12"/>
        <v>#N/A</v>
      </c>
      <c r="DY6" s="65" t="e">
        <f t="shared" si="12"/>
        <v>#N/A</v>
      </c>
      <c r="DZ6" s="65" t="e">
        <f t="shared" si="12"/>
        <v>#N/A</v>
      </c>
      <c r="EA6" s="65">
        <f t="shared" si="12"/>
        <v>56.4</v>
      </c>
      <c r="EB6" s="65" t="str">
        <f>IF(EB8="-","【-】","【"&amp;SUBSTITUTE(TEXT(EB8,"#,##0.0"),"-","△")&amp;"】")</f>
        <v>【53.5】</v>
      </c>
      <c r="EC6" s="65" t="e">
        <f>IF(EC8="-",NA(),EC8)</f>
        <v>#N/A</v>
      </c>
      <c r="ED6" s="65" t="e">
        <f t="shared" ref="ED6:EL6" si="13">IF(ED8="-",NA(),ED8)</f>
        <v>#N/A</v>
      </c>
      <c r="EE6" s="65" t="e">
        <f t="shared" si="13"/>
        <v>#N/A</v>
      </c>
      <c r="EF6" s="65" t="e">
        <f t="shared" si="13"/>
        <v>#N/A</v>
      </c>
      <c r="EG6" s="65">
        <f t="shared" si="13"/>
        <v>0</v>
      </c>
      <c r="EH6" s="65" t="e">
        <f t="shared" si="13"/>
        <v>#N/A</v>
      </c>
      <c r="EI6" s="65" t="e">
        <f t="shared" si="13"/>
        <v>#N/A</v>
      </c>
      <c r="EJ6" s="65" t="e">
        <f t="shared" si="13"/>
        <v>#N/A</v>
      </c>
      <c r="EK6" s="65" t="e">
        <f t="shared" si="13"/>
        <v>#N/A</v>
      </c>
      <c r="EL6" s="65">
        <f t="shared" si="13"/>
        <v>73.400000000000006</v>
      </c>
      <c r="EM6" s="65" t="str">
        <f>IF(EM8="-","【-】","【"&amp;SUBSTITUTE(TEXT(EM8,"#,##0.0"),"-","△")&amp;"】")</f>
        <v>【70.0】</v>
      </c>
      <c r="EN6" s="66" t="e">
        <f>IF(EN8="-",NA(),EN8)</f>
        <v>#N/A</v>
      </c>
      <c r="EO6" s="66" t="e">
        <f t="shared" ref="EO6:EW6" si="14">IF(EO8="-",NA(),EO8)</f>
        <v>#N/A</v>
      </c>
      <c r="EP6" s="66" t="e">
        <f t="shared" si="14"/>
        <v>#N/A</v>
      </c>
      <c r="EQ6" s="66" t="e">
        <f t="shared" si="14"/>
        <v>#N/A</v>
      </c>
      <c r="ER6" s="66">
        <f t="shared" si="14"/>
        <v>692560</v>
      </c>
      <c r="ES6" s="66" t="e">
        <f t="shared" si="14"/>
        <v>#N/A</v>
      </c>
      <c r="ET6" s="66" t="e">
        <f t="shared" si="14"/>
        <v>#N/A</v>
      </c>
      <c r="EU6" s="66" t="e">
        <f t="shared" si="14"/>
        <v>#N/A</v>
      </c>
      <c r="EV6" s="66" t="e">
        <f t="shared" si="14"/>
        <v>#N/A</v>
      </c>
      <c r="EW6" s="66">
        <f t="shared" si="14"/>
        <v>40117620</v>
      </c>
      <c r="EX6" s="66" t="str">
        <f>IF(EX8="-","【-】","【"&amp;SUBSTITUTE(TEXT(EX8,"#,##0"),"-","△")&amp;"】")</f>
        <v>【48,132,898】</v>
      </c>
    </row>
    <row r="7" spans="1:154" s="67" customFormat="1" x14ac:dyDescent="0.15">
      <c r="A7" s="48" t="s">
        <v>154</v>
      </c>
      <c r="B7" s="63">
        <f t="shared" ref="B7:AG7" si="15">B8</f>
        <v>2019</v>
      </c>
      <c r="C7" s="63">
        <f t="shared" si="15"/>
        <v>162019</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t="str">
        <f>O8</f>
        <v>自治体職員 その他</v>
      </c>
      <c r="P7" s="63" t="str">
        <f>P8</f>
        <v>直営</v>
      </c>
      <c r="Q7" s="64">
        <f t="shared" si="15"/>
        <v>5</v>
      </c>
      <c r="R7" s="63" t="str">
        <f t="shared" si="15"/>
        <v>-</v>
      </c>
      <c r="S7" s="63" t="str">
        <f t="shared" si="15"/>
        <v>ド 訓</v>
      </c>
      <c r="T7" s="63" t="str">
        <f t="shared" si="15"/>
        <v>救</v>
      </c>
      <c r="U7" s="64">
        <f>U8</f>
        <v>415765</v>
      </c>
      <c r="V7" s="64">
        <f>V8</f>
        <v>1202</v>
      </c>
      <c r="W7" s="63" t="str">
        <f>W8</f>
        <v>非該当</v>
      </c>
      <c r="X7" s="63" t="str">
        <f t="shared" si="15"/>
        <v>１０：１</v>
      </c>
      <c r="Y7" s="64">
        <f t="shared" si="15"/>
        <v>50</v>
      </c>
      <c r="Z7" s="64" t="str">
        <f t="shared" si="15"/>
        <v>-</v>
      </c>
      <c r="AA7" s="64" t="str">
        <f t="shared" si="15"/>
        <v>-</v>
      </c>
      <c r="AB7" s="64" t="str">
        <f t="shared" si="15"/>
        <v>-</v>
      </c>
      <c r="AC7" s="64" t="str">
        <f t="shared" si="15"/>
        <v>-</v>
      </c>
      <c r="AD7" s="64">
        <f t="shared" si="15"/>
        <v>50</v>
      </c>
      <c r="AE7" s="64">
        <f t="shared" si="15"/>
        <v>50</v>
      </c>
      <c r="AF7" s="64" t="str">
        <f t="shared" si="15"/>
        <v>-</v>
      </c>
      <c r="AG7" s="64">
        <f t="shared" si="15"/>
        <v>50</v>
      </c>
      <c r="AH7" s="65" t="str">
        <f>AH8</f>
        <v>-</v>
      </c>
      <c r="AI7" s="65" t="str">
        <f t="shared" ref="AI7:AQ7" si="16">AI8</f>
        <v>-</v>
      </c>
      <c r="AJ7" s="65" t="str">
        <f t="shared" si="16"/>
        <v>-</v>
      </c>
      <c r="AK7" s="65" t="str">
        <f t="shared" si="16"/>
        <v>-</v>
      </c>
      <c r="AL7" s="65">
        <f t="shared" si="16"/>
        <v>66.3</v>
      </c>
      <c r="AM7" s="65" t="str">
        <f t="shared" si="16"/>
        <v>-</v>
      </c>
      <c r="AN7" s="65" t="str">
        <f t="shared" si="16"/>
        <v>-</v>
      </c>
      <c r="AO7" s="65" t="str">
        <f t="shared" si="16"/>
        <v>-</v>
      </c>
      <c r="AP7" s="65" t="str">
        <f t="shared" si="16"/>
        <v>-</v>
      </c>
      <c r="AQ7" s="65">
        <f t="shared" si="16"/>
        <v>97.7</v>
      </c>
      <c r="AR7" s="65"/>
      <c r="AS7" s="65" t="str">
        <f>AS8</f>
        <v>-</v>
      </c>
      <c r="AT7" s="65" t="str">
        <f t="shared" ref="AT7:BB7" si="17">AT8</f>
        <v>-</v>
      </c>
      <c r="AU7" s="65" t="str">
        <f t="shared" si="17"/>
        <v>-</v>
      </c>
      <c r="AV7" s="65" t="str">
        <f t="shared" si="17"/>
        <v>-</v>
      </c>
      <c r="AW7" s="65">
        <f t="shared" si="17"/>
        <v>66</v>
      </c>
      <c r="AX7" s="65" t="str">
        <f t="shared" si="17"/>
        <v>-</v>
      </c>
      <c r="AY7" s="65" t="str">
        <f t="shared" si="17"/>
        <v>-</v>
      </c>
      <c r="AZ7" s="65" t="str">
        <f t="shared" si="17"/>
        <v>-</v>
      </c>
      <c r="BA7" s="65" t="str">
        <f t="shared" si="17"/>
        <v>-</v>
      </c>
      <c r="BB7" s="65">
        <f t="shared" si="17"/>
        <v>77.099999999999994</v>
      </c>
      <c r="BC7" s="65"/>
      <c r="BD7" s="65" t="str">
        <f>BD8</f>
        <v>-</v>
      </c>
      <c r="BE7" s="65" t="str">
        <f t="shared" ref="BE7:BM7" si="18">BE8</f>
        <v>-</v>
      </c>
      <c r="BF7" s="65" t="str">
        <f t="shared" si="18"/>
        <v>-</v>
      </c>
      <c r="BG7" s="65" t="str">
        <f t="shared" si="18"/>
        <v>-</v>
      </c>
      <c r="BH7" s="65">
        <f t="shared" si="18"/>
        <v>52.9</v>
      </c>
      <c r="BI7" s="65" t="str">
        <f t="shared" si="18"/>
        <v>-</v>
      </c>
      <c r="BJ7" s="65" t="str">
        <f t="shared" si="18"/>
        <v>-</v>
      </c>
      <c r="BK7" s="65" t="str">
        <f t="shared" si="18"/>
        <v>-</v>
      </c>
      <c r="BL7" s="65" t="str">
        <f t="shared" si="18"/>
        <v>-</v>
      </c>
      <c r="BM7" s="65">
        <f t="shared" si="18"/>
        <v>118.8</v>
      </c>
      <c r="BN7" s="65"/>
      <c r="BO7" s="65" t="str">
        <f>BO8</f>
        <v>-</v>
      </c>
      <c r="BP7" s="65" t="str">
        <f t="shared" ref="BP7:BX7" si="19">BP8</f>
        <v>-</v>
      </c>
      <c r="BQ7" s="65" t="str">
        <f t="shared" si="19"/>
        <v>-</v>
      </c>
      <c r="BR7" s="65" t="str">
        <f t="shared" si="19"/>
        <v>-</v>
      </c>
      <c r="BS7" s="65">
        <f t="shared" si="19"/>
        <v>51.1</v>
      </c>
      <c r="BT7" s="65" t="str">
        <f t="shared" si="19"/>
        <v>-</v>
      </c>
      <c r="BU7" s="65" t="str">
        <f t="shared" si="19"/>
        <v>-</v>
      </c>
      <c r="BV7" s="65" t="str">
        <f t="shared" si="19"/>
        <v>-</v>
      </c>
      <c r="BW7" s="65" t="str">
        <f t="shared" si="19"/>
        <v>-</v>
      </c>
      <c r="BX7" s="65">
        <f t="shared" si="19"/>
        <v>66.099999999999994</v>
      </c>
      <c r="BY7" s="65"/>
      <c r="BZ7" s="66" t="str">
        <f>BZ8</f>
        <v>-</v>
      </c>
      <c r="CA7" s="66" t="str">
        <f t="shared" ref="CA7:CI7" si="20">CA8</f>
        <v>-</v>
      </c>
      <c r="CB7" s="66" t="str">
        <f t="shared" si="20"/>
        <v>-</v>
      </c>
      <c r="CC7" s="66" t="str">
        <f t="shared" si="20"/>
        <v>-</v>
      </c>
      <c r="CD7" s="66">
        <f t="shared" si="20"/>
        <v>27920</v>
      </c>
      <c r="CE7" s="66" t="str">
        <f t="shared" si="20"/>
        <v>-</v>
      </c>
      <c r="CF7" s="66" t="str">
        <f t="shared" si="20"/>
        <v>-</v>
      </c>
      <c r="CG7" s="66" t="str">
        <f t="shared" si="20"/>
        <v>-</v>
      </c>
      <c r="CH7" s="66" t="str">
        <f t="shared" si="20"/>
        <v>-</v>
      </c>
      <c r="CI7" s="66">
        <f t="shared" si="20"/>
        <v>26415</v>
      </c>
      <c r="CJ7" s="65"/>
      <c r="CK7" s="66" t="str">
        <f>CK8</f>
        <v>-</v>
      </c>
      <c r="CL7" s="66" t="str">
        <f t="shared" ref="CL7:CT7" si="21">CL8</f>
        <v>-</v>
      </c>
      <c r="CM7" s="66" t="str">
        <f t="shared" si="21"/>
        <v>-</v>
      </c>
      <c r="CN7" s="66" t="str">
        <f t="shared" si="21"/>
        <v>-</v>
      </c>
      <c r="CO7" s="66">
        <f t="shared" si="21"/>
        <v>15129</v>
      </c>
      <c r="CP7" s="66" t="str">
        <f t="shared" si="21"/>
        <v>-</v>
      </c>
      <c r="CQ7" s="66" t="str">
        <f t="shared" si="21"/>
        <v>-</v>
      </c>
      <c r="CR7" s="66" t="str">
        <f t="shared" si="21"/>
        <v>-</v>
      </c>
      <c r="CS7" s="66" t="str">
        <f t="shared" si="21"/>
        <v>-</v>
      </c>
      <c r="CT7" s="66">
        <f t="shared" si="21"/>
        <v>9135</v>
      </c>
      <c r="CU7" s="65"/>
      <c r="CV7" s="65" t="str">
        <f>CV8</f>
        <v>-</v>
      </c>
      <c r="CW7" s="65" t="str">
        <f t="shared" ref="CW7:DE7" si="22">CW8</f>
        <v>-</v>
      </c>
      <c r="CX7" s="65" t="str">
        <f t="shared" si="22"/>
        <v>-</v>
      </c>
      <c r="CY7" s="65" t="str">
        <f t="shared" si="22"/>
        <v>-</v>
      </c>
      <c r="CZ7" s="65">
        <f t="shared" si="22"/>
        <v>84.2</v>
      </c>
      <c r="DA7" s="65" t="str">
        <f t="shared" si="22"/>
        <v>-</v>
      </c>
      <c r="DB7" s="65" t="str">
        <f t="shared" si="22"/>
        <v>-</v>
      </c>
      <c r="DC7" s="65" t="str">
        <f t="shared" si="22"/>
        <v>-</v>
      </c>
      <c r="DD7" s="65" t="str">
        <f t="shared" si="22"/>
        <v>-</v>
      </c>
      <c r="DE7" s="65">
        <f t="shared" si="22"/>
        <v>72</v>
      </c>
      <c r="DF7" s="65"/>
      <c r="DG7" s="65" t="str">
        <f>DG8</f>
        <v>-</v>
      </c>
      <c r="DH7" s="65" t="str">
        <f t="shared" ref="DH7:DP7" si="23">DH8</f>
        <v>-</v>
      </c>
      <c r="DI7" s="65" t="str">
        <f t="shared" si="23"/>
        <v>-</v>
      </c>
      <c r="DJ7" s="65" t="str">
        <f t="shared" si="23"/>
        <v>-</v>
      </c>
      <c r="DK7" s="65">
        <f t="shared" si="23"/>
        <v>31.4</v>
      </c>
      <c r="DL7" s="65" t="str">
        <f t="shared" si="23"/>
        <v>-</v>
      </c>
      <c r="DM7" s="65" t="str">
        <f t="shared" si="23"/>
        <v>-</v>
      </c>
      <c r="DN7" s="65" t="str">
        <f t="shared" si="23"/>
        <v>-</v>
      </c>
      <c r="DO7" s="65" t="str">
        <f t="shared" si="23"/>
        <v>-</v>
      </c>
      <c r="DP7" s="65">
        <f t="shared" si="23"/>
        <v>16</v>
      </c>
      <c r="DQ7" s="65"/>
      <c r="DR7" s="65" t="str">
        <f>DR8</f>
        <v>-</v>
      </c>
      <c r="DS7" s="65" t="str">
        <f t="shared" ref="DS7:EA7" si="24">DS8</f>
        <v>-</v>
      </c>
      <c r="DT7" s="65" t="str">
        <f t="shared" si="24"/>
        <v>-</v>
      </c>
      <c r="DU7" s="65" t="str">
        <f t="shared" si="24"/>
        <v>-</v>
      </c>
      <c r="DV7" s="65">
        <f t="shared" si="24"/>
        <v>0</v>
      </c>
      <c r="DW7" s="65" t="str">
        <f t="shared" si="24"/>
        <v>-</v>
      </c>
      <c r="DX7" s="65" t="str">
        <f t="shared" si="24"/>
        <v>-</v>
      </c>
      <c r="DY7" s="65" t="str">
        <f t="shared" si="24"/>
        <v>-</v>
      </c>
      <c r="DZ7" s="65" t="str">
        <f t="shared" si="24"/>
        <v>-</v>
      </c>
      <c r="EA7" s="65">
        <f t="shared" si="24"/>
        <v>56.4</v>
      </c>
      <c r="EB7" s="65"/>
      <c r="EC7" s="65" t="str">
        <f>EC8</f>
        <v>-</v>
      </c>
      <c r="ED7" s="65" t="str">
        <f t="shared" ref="ED7:EL7" si="25">ED8</f>
        <v>-</v>
      </c>
      <c r="EE7" s="65" t="str">
        <f t="shared" si="25"/>
        <v>-</v>
      </c>
      <c r="EF7" s="65" t="str">
        <f t="shared" si="25"/>
        <v>-</v>
      </c>
      <c r="EG7" s="65">
        <f t="shared" si="25"/>
        <v>0</v>
      </c>
      <c r="EH7" s="65" t="str">
        <f t="shared" si="25"/>
        <v>-</v>
      </c>
      <c r="EI7" s="65" t="str">
        <f t="shared" si="25"/>
        <v>-</v>
      </c>
      <c r="EJ7" s="65" t="str">
        <f t="shared" si="25"/>
        <v>-</v>
      </c>
      <c r="EK7" s="65" t="str">
        <f t="shared" si="25"/>
        <v>-</v>
      </c>
      <c r="EL7" s="65">
        <f t="shared" si="25"/>
        <v>73.400000000000006</v>
      </c>
      <c r="EM7" s="65"/>
      <c r="EN7" s="66" t="str">
        <f>EN8</f>
        <v>-</v>
      </c>
      <c r="EO7" s="66" t="str">
        <f t="shared" ref="EO7:EW7" si="26">EO8</f>
        <v>-</v>
      </c>
      <c r="EP7" s="66" t="str">
        <f t="shared" si="26"/>
        <v>-</v>
      </c>
      <c r="EQ7" s="66" t="str">
        <f t="shared" si="26"/>
        <v>-</v>
      </c>
      <c r="ER7" s="66">
        <f t="shared" si="26"/>
        <v>692560</v>
      </c>
      <c r="ES7" s="66" t="str">
        <f t="shared" si="26"/>
        <v>-</v>
      </c>
      <c r="ET7" s="66" t="str">
        <f t="shared" si="26"/>
        <v>-</v>
      </c>
      <c r="EU7" s="66" t="str">
        <f t="shared" si="26"/>
        <v>-</v>
      </c>
      <c r="EV7" s="66" t="str">
        <f t="shared" si="26"/>
        <v>-</v>
      </c>
      <c r="EW7" s="66">
        <f t="shared" si="26"/>
        <v>40117620</v>
      </c>
      <c r="EX7" s="66"/>
    </row>
    <row r="8" spans="1:154" s="67" customFormat="1" x14ac:dyDescent="0.15">
      <c r="A8" s="48"/>
      <c r="B8" s="68">
        <v>2019</v>
      </c>
      <c r="C8" s="68">
        <v>162019</v>
      </c>
      <c r="D8" s="68">
        <v>46</v>
      </c>
      <c r="E8" s="68">
        <v>6</v>
      </c>
      <c r="F8" s="68">
        <v>0</v>
      </c>
      <c r="G8" s="68">
        <v>2</v>
      </c>
      <c r="H8" s="68" t="s">
        <v>155</v>
      </c>
      <c r="I8" s="68" t="s">
        <v>156</v>
      </c>
      <c r="J8" s="68" t="s">
        <v>157</v>
      </c>
      <c r="K8" s="68" t="s">
        <v>158</v>
      </c>
      <c r="L8" s="68" t="s">
        <v>159</v>
      </c>
      <c r="M8" s="68" t="s">
        <v>160</v>
      </c>
      <c r="N8" s="68" t="s">
        <v>161</v>
      </c>
      <c r="O8" s="68" t="s">
        <v>162</v>
      </c>
      <c r="P8" s="68" t="s">
        <v>163</v>
      </c>
      <c r="Q8" s="69">
        <v>5</v>
      </c>
      <c r="R8" s="68" t="s">
        <v>38</v>
      </c>
      <c r="S8" s="68" t="s">
        <v>164</v>
      </c>
      <c r="T8" s="68" t="s">
        <v>165</v>
      </c>
      <c r="U8" s="69">
        <v>415765</v>
      </c>
      <c r="V8" s="69">
        <v>1202</v>
      </c>
      <c r="W8" s="68" t="s">
        <v>166</v>
      </c>
      <c r="X8" s="70" t="s">
        <v>167</v>
      </c>
      <c r="Y8" s="69">
        <v>50</v>
      </c>
      <c r="Z8" s="69" t="s">
        <v>38</v>
      </c>
      <c r="AA8" s="69" t="s">
        <v>38</v>
      </c>
      <c r="AB8" s="69" t="s">
        <v>38</v>
      </c>
      <c r="AC8" s="69" t="s">
        <v>38</v>
      </c>
      <c r="AD8" s="69">
        <v>50</v>
      </c>
      <c r="AE8" s="69">
        <v>50</v>
      </c>
      <c r="AF8" s="69" t="s">
        <v>38</v>
      </c>
      <c r="AG8" s="69">
        <v>50</v>
      </c>
      <c r="AH8" s="71" t="s">
        <v>38</v>
      </c>
      <c r="AI8" s="71" t="s">
        <v>38</v>
      </c>
      <c r="AJ8" s="71" t="s">
        <v>38</v>
      </c>
      <c r="AK8" s="71" t="s">
        <v>38</v>
      </c>
      <c r="AL8" s="71">
        <v>66.3</v>
      </c>
      <c r="AM8" s="71" t="s">
        <v>38</v>
      </c>
      <c r="AN8" s="71" t="s">
        <v>38</v>
      </c>
      <c r="AO8" s="71" t="s">
        <v>38</v>
      </c>
      <c r="AP8" s="71" t="s">
        <v>38</v>
      </c>
      <c r="AQ8" s="71">
        <v>97.7</v>
      </c>
      <c r="AR8" s="71">
        <v>98.2</v>
      </c>
      <c r="AS8" s="71" t="s">
        <v>38</v>
      </c>
      <c r="AT8" s="71" t="s">
        <v>38</v>
      </c>
      <c r="AU8" s="71" t="s">
        <v>38</v>
      </c>
      <c r="AV8" s="71" t="s">
        <v>38</v>
      </c>
      <c r="AW8" s="71">
        <v>66</v>
      </c>
      <c r="AX8" s="71" t="s">
        <v>38</v>
      </c>
      <c r="AY8" s="71" t="s">
        <v>38</v>
      </c>
      <c r="AZ8" s="71" t="s">
        <v>38</v>
      </c>
      <c r="BA8" s="71" t="s">
        <v>38</v>
      </c>
      <c r="BB8" s="71">
        <v>77.099999999999994</v>
      </c>
      <c r="BC8" s="71">
        <v>89.5</v>
      </c>
      <c r="BD8" s="72" t="s">
        <v>38</v>
      </c>
      <c r="BE8" s="72" t="s">
        <v>38</v>
      </c>
      <c r="BF8" s="72" t="s">
        <v>38</v>
      </c>
      <c r="BG8" s="72" t="s">
        <v>38</v>
      </c>
      <c r="BH8" s="72">
        <v>52.9</v>
      </c>
      <c r="BI8" s="72" t="s">
        <v>38</v>
      </c>
      <c r="BJ8" s="72" t="s">
        <v>38</v>
      </c>
      <c r="BK8" s="72" t="s">
        <v>38</v>
      </c>
      <c r="BL8" s="72" t="s">
        <v>38</v>
      </c>
      <c r="BM8" s="72">
        <v>118.8</v>
      </c>
      <c r="BN8" s="72">
        <v>59.6</v>
      </c>
      <c r="BO8" s="71" t="s">
        <v>38</v>
      </c>
      <c r="BP8" s="71" t="s">
        <v>38</v>
      </c>
      <c r="BQ8" s="71" t="s">
        <v>38</v>
      </c>
      <c r="BR8" s="71" t="s">
        <v>38</v>
      </c>
      <c r="BS8" s="71">
        <v>51.1</v>
      </c>
      <c r="BT8" s="71" t="s">
        <v>38</v>
      </c>
      <c r="BU8" s="71" t="s">
        <v>38</v>
      </c>
      <c r="BV8" s="71" t="s">
        <v>38</v>
      </c>
      <c r="BW8" s="71" t="s">
        <v>38</v>
      </c>
      <c r="BX8" s="71">
        <v>66.099999999999994</v>
      </c>
      <c r="BY8" s="71">
        <v>74.7</v>
      </c>
      <c r="BZ8" s="72" t="s">
        <v>38</v>
      </c>
      <c r="CA8" s="72" t="s">
        <v>38</v>
      </c>
      <c r="CB8" s="72" t="s">
        <v>38</v>
      </c>
      <c r="CC8" s="72" t="s">
        <v>38</v>
      </c>
      <c r="CD8" s="72">
        <v>27920</v>
      </c>
      <c r="CE8" s="72" t="s">
        <v>38</v>
      </c>
      <c r="CF8" s="72" t="s">
        <v>38</v>
      </c>
      <c r="CG8" s="72" t="s">
        <v>38</v>
      </c>
      <c r="CH8" s="72" t="s">
        <v>38</v>
      </c>
      <c r="CI8" s="72">
        <v>26415</v>
      </c>
      <c r="CJ8" s="71">
        <v>53621</v>
      </c>
      <c r="CK8" s="72" t="s">
        <v>38</v>
      </c>
      <c r="CL8" s="72" t="s">
        <v>38</v>
      </c>
      <c r="CM8" s="72" t="s">
        <v>38</v>
      </c>
      <c r="CN8" s="72" t="s">
        <v>38</v>
      </c>
      <c r="CO8" s="72">
        <v>15129</v>
      </c>
      <c r="CP8" s="72" t="s">
        <v>38</v>
      </c>
      <c r="CQ8" s="72" t="s">
        <v>38</v>
      </c>
      <c r="CR8" s="72" t="s">
        <v>38</v>
      </c>
      <c r="CS8" s="72" t="s">
        <v>38</v>
      </c>
      <c r="CT8" s="72">
        <v>9135</v>
      </c>
      <c r="CU8" s="71">
        <v>15586</v>
      </c>
      <c r="CV8" s="72" t="s">
        <v>38</v>
      </c>
      <c r="CW8" s="72" t="s">
        <v>38</v>
      </c>
      <c r="CX8" s="72" t="s">
        <v>38</v>
      </c>
      <c r="CY8" s="72" t="s">
        <v>38</v>
      </c>
      <c r="CZ8" s="72">
        <v>84.2</v>
      </c>
      <c r="DA8" s="72" t="s">
        <v>38</v>
      </c>
      <c r="DB8" s="72" t="s">
        <v>38</v>
      </c>
      <c r="DC8" s="72" t="s">
        <v>38</v>
      </c>
      <c r="DD8" s="72" t="s">
        <v>38</v>
      </c>
      <c r="DE8" s="72">
        <v>72</v>
      </c>
      <c r="DF8" s="72">
        <v>54.6</v>
      </c>
      <c r="DG8" s="72" t="s">
        <v>38</v>
      </c>
      <c r="DH8" s="72" t="s">
        <v>38</v>
      </c>
      <c r="DI8" s="72" t="s">
        <v>38</v>
      </c>
      <c r="DJ8" s="72" t="s">
        <v>38</v>
      </c>
      <c r="DK8" s="72">
        <v>31.4</v>
      </c>
      <c r="DL8" s="72" t="s">
        <v>38</v>
      </c>
      <c r="DM8" s="72" t="s">
        <v>38</v>
      </c>
      <c r="DN8" s="72" t="s">
        <v>38</v>
      </c>
      <c r="DO8" s="72" t="s">
        <v>38</v>
      </c>
      <c r="DP8" s="72">
        <v>16</v>
      </c>
      <c r="DQ8" s="72">
        <v>25</v>
      </c>
      <c r="DR8" s="71" t="s">
        <v>38</v>
      </c>
      <c r="DS8" s="71" t="s">
        <v>38</v>
      </c>
      <c r="DT8" s="71" t="s">
        <v>38</v>
      </c>
      <c r="DU8" s="71" t="s">
        <v>38</v>
      </c>
      <c r="DV8" s="71">
        <v>0</v>
      </c>
      <c r="DW8" s="71" t="s">
        <v>38</v>
      </c>
      <c r="DX8" s="71" t="s">
        <v>38</v>
      </c>
      <c r="DY8" s="71" t="s">
        <v>38</v>
      </c>
      <c r="DZ8" s="71" t="s">
        <v>38</v>
      </c>
      <c r="EA8" s="71">
        <v>56.4</v>
      </c>
      <c r="EB8" s="71">
        <v>53.5</v>
      </c>
      <c r="EC8" s="71" t="s">
        <v>38</v>
      </c>
      <c r="ED8" s="71" t="s">
        <v>38</v>
      </c>
      <c r="EE8" s="71" t="s">
        <v>38</v>
      </c>
      <c r="EF8" s="71" t="s">
        <v>38</v>
      </c>
      <c r="EG8" s="71">
        <v>0</v>
      </c>
      <c r="EH8" s="71" t="s">
        <v>38</v>
      </c>
      <c r="EI8" s="71" t="s">
        <v>38</v>
      </c>
      <c r="EJ8" s="71" t="s">
        <v>38</v>
      </c>
      <c r="EK8" s="71" t="s">
        <v>38</v>
      </c>
      <c r="EL8" s="71">
        <v>73.400000000000006</v>
      </c>
      <c r="EM8" s="71">
        <v>70</v>
      </c>
      <c r="EN8" s="72" t="s">
        <v>38</v>
      </c>
      <c r="EO8" s="72" t="s">
        <v>38</v>
      </c>
      <c r="EP8" s="72" t="s">
        <v>38</v>
      </c>
      <c r="EQ8" s="72" t="s">
        <v>38</v>
      </c>
      <c r="ER8" s="72">
        <v>692560</v>
      </c>
      <c r="ES8" s="72" t="s">
        <v>38</v>
      </c>
      <c r="ET8" s="72" t="s">
        <v>38</v>
      </c>
      <c r="EU8" s="72" t="s">
        <v>38</v>
      </c>
      <c r="EV8" s="72" t="s">
        <v>38</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