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新農村整備課（H29.1.5)\02土地改良事業（農村下水道係）\01農業集落排水事業\10決算統計関係(5年)\R元年度決算統計(R80401)\照会・回答\R3.1.27公営企業会計に係る経営比較分析表の作成について\農村整備課回答\"/>
    </mc:Choice>
  </mc:AlternateContent>
  <workbookProtection workbookAlgorithmName="SHA-512" workbookHashValue="qaa5nAsA3WYcwBsvlU24OdNKKdoVZhFMk9Ceri9rFsylyFsFdnnocFGxUT/496vywzAf9V/WTCH05cIRo3ZwGA==" workbookSaltValue="blC/DLsFTbeykmZbdm9F7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<sst xmlns="http://schemas.openxmlformats.org/spreadsheetml/2006/main" count="236" uniqueCount="121">
  <si>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</si>
  <si>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</si>
  <si>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</si>
  <si>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</si>
  <si>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</si>
  <si>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</si>
  <si>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</si>
  <si>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</si>
  <si>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</si>
  <si>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</si>
  <si>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</si>
  <si>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</si>
  <si>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</si>
  <si>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</si>
  <si>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</si>
  <si>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</si>
  <si>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</si>
  <si>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</si>
  <si>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</si>
  <si>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</si>
  <si>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</si>
  <si>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</si>
  <si>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</si>
  <si>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</si>
  <si>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</si>
  <si>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</si>
  <si>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</si>
  <si>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</si>
  <si>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</si>
  <si>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</si>
  <si>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</si>
  <si>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</si>
  <si>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</si>
  <si>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</si>
  <si>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</si>
  <si>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</si>
  <si>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</si>
  <si>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</si>
  <si>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</si>
  <si>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</si>
  <si>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</si>
  <si>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</si>
  <si>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</si>
  <si>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</si>
  <si>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</si>
  <si>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</si>
  <si>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</si>
  <si>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</si>
  <si>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</si>
  <si>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</si>
  <si>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</si>
  <si>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</si>
  <si>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</si>
  <si>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</si>
  <si>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</si>
  <si>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</si>
  <si>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</si>
  <si>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</si>
  <si>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</si>
  <si>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</si>
  <si>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</si>
  <si>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</si>
  <si>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</si>
  <si>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</si>
  <si>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</si>
  <si>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</si>
  <si>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</si>
  <si>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</si>
  <si>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</si>
  <si>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</si>
  <si>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</si>
  <si>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</si>
  <si>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</si>
  <si>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</si>
  <si>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</si>
  <si>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</si>
  <si>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</si>
  <si>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</si>
  <si>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</si>
  <si>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</si>
  <si>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</si>
  <si>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</si>
  <si>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</si>
  <si>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</si>
  <si>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</si>
  <si>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</si>
  <si>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</si>
  <si>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</si>
  <si>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</si>
  <si>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</si>
  <si>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</si>
  <si>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</si>
  <si>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</si>
  <si>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</si>
  <si>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</si>
  <si>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</si>
  <si>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</si>
  <si>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</si>
  <si>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</si>
  <si>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</si>
  <si>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</si>
  <si>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</si>
  <si>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</si>
  <si>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</si>
  <si>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</si>
  <si>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</si>
  <si>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</si>
  <si>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</si>
  <si>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</si>
  <si>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</si>
  <si>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</si>
  <si>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</si>
  <si>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</si>
  <si>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</si>
  <si>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</si>
  <si>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</si>
  <si>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</si>
  <si>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</si>
  <si>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管渠は、供用開始（平成7年）から25年経過しており、標準耐用年数50年を経過している管渠はないことから、老朽化に伴う管渠の更新は実施していない。
</t>
    <rPh sb="1" eb="2">
      <t>カン</t>
    </rPh>
    <rPh sb="2" eb="3">
      <t>キョ</t>
    </rPh>
    <rPh sb="5" eb="7">
      <t>キョウヨウ</t>
    </rPh>
    <rPh sb="7" eb="9">
      <t>カイシ</t>
    </rPh>
    <rPh sb="10" eb="12">
      <t>ヘイセイ</t>
    </rPh>
    <rPh sb="13" eb="14">
      <t>ネン</t>
    </rPh>
    <rPh sb="19" eb="20">
      <t>ネン</t>
    </rPh>
    <rPh sb="20" eb="22">
      <t>ケイカ</t>
    </rPh>
    <rPh sb="27" eb="29">
      <t>ヒョウジュン</t>
    </rPh>
    <rPh sb="29" eb="31">
      <t>タイヨウ</t>
    </rPh>
    <rPh sb="31" eb="33">
      <t>ネンスウ</t>
    </rPh>
    <rPh sb="35" eb="36">
      <t>ネン</t>
    </rPh>
    <rPh sb="37" eb="39">
      <t>ケ_x0000__x0001_</t>
    </rPh>
    <rPh sb="43" eb="45">
      <t>_x0001__x0002__x0002__x0001_</t>
    </rPh>
    <rPh sb="53" eb="56">
      <t>_x0004__x0005__x0002_	_x0007__x0002_</t>
    </rPh>
    <rPh sb="57" eb="58">
      <t>_x000C_
_x0002_</t>
    </rPh>
    <rPh sb="59" eb="61">
      <t>_x0010__x000D__x0001__x0012_</t>
    </rPh>
    <rPh sb="62" eb="64">
      <t>_x0013__x0001__x0014__x0014_</t>
    </rPh>
    <rPh sb="65" eb="67">
      <t/>
    </rPh>
    <phoneticPr fontId="4"/>
  </si>
  <si>
    <t>　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事業規模が小さいことから経費回収は難しいが、施設の合理化と効率化を図るため、処理施設の統廃合を検討し、経費を抑制しつつ、効率的な維持管理に取り組む。
経営戦略：策定済</t>
    <rPh sb="66" eb="68">
      <t>ジギョウ</t>
    </rPh>
    <rPh sb="68" eb="70">
      <t>キボ</t>
    </rPh>
    <rPh sb="71" eb="72">
      <t>チイ</t>
    </rPh>
    <rPh sb="78" eb="80">
      <t>ケイヒ</t>
    </rPh>
    <rPh sb="80" eb="82">
      <t>カイシュウ</t>
    </rPh>
    <rPh sb="83" eb="84">
      <t>ムズカ</t>
    </rPh>
    <rPh sb="117" eb="119">
      <t>ケイヒ</t>
    </rPh>
    <rPh sb="120" eb="122">
      <t>ヨクセイ</t>
    </rPh>
    <rPh sb="126" eb="129">
      <t>コウリツテキ</t>
    </rPh>
    <rPh sb="130" eb="132">
      <t>イジ</t>
    </rPh>
    <rPh sb="132" eb="134">
      <t>カンリ</t>
    </rPh>
    <rPh sb="135" eb="136">
      <t>ト</t>
    </rPh>
    <rPh sb="137" eb="138">
      <t>ク</t>
    </rPh>
    <rPh sb="142" eb="144">
      <t>ケイエイ</t>
    </rPh>
    <rPh sb="144" eb="146">
      <t>センリャク</t>
    </rPh>
    <rPh sb="147" eb="149">
      <t>サクテイ</t>
    </rPh>
    <rPh sb="149" eb="150">
      <t>ズ</t>
    </rPh>
    <phoneticPr fontId="4"/>
  </si>
  <si>
    <t>　水洗化率100％であり、使用料増加が見込めない中で、経費回収率が100％未満であり、一般会計繰入金により賄われている現状にある。
　事業規模が小さいことから、経費回収率の向上は難しい。
　</t>
    <rPh sb="1" eb="4">
      <t>スイセンカ</t>
    </rPh>
    <rPh sb="4" eb="5">
      <t>リツ</t>
    </rPh>
    <rPh sb="13" eb="16">
      <t>シヨウリョウ</t>
    </rPh>
    <rPh sb="16" eb="18">
      <t>ゾウカ</t>
    </rPh>
    <rPh sb="19" eb="21">
      <t>ミコ</t>
    </rPh>
    <rPh sb="24" eb="25">
      <t>ナカ</t>
    </rPh>
    <rPh sb="27" eb="29">
      <t>ケイヒ</t>
    </rPh>
    <rPh sb="29" eb="31">
      <t>カイシュウ</t>
    </rPh>
    <rPh sb="31" eb="32">
      <t>リツ</t>
    </rPh>
    <rPh sb="37" eb="39">
      <t>ミマン</t>
    </rPh>
    <rPh sb="43" eb="45">
      <t>イッパン</t>
    </rPh>
    <rPh sb="45" eb="47">
      <t>カイケイ</t>
    </rPh>
    <rPh sb="47" eb="49">
      <t>クリイレ</t>
    </rPh>
    <rPh sb="49" eb="50">
      <t>キン</t>
    </rPh>
    <rPh sb="53" eb="54">
      <t>マカナ</t>
    </rPh>
    <rPh sb="59" eb="61">
      <t>ゲンジョウ</t>
    </rPh>
    <rPh sb="68" eb="70">
      <t>ジギョウ</t>
    </rPh>
    <rPh sb="70" eb="72">
      <t>キボ</t>
    </rPh>
    <rPh sb="73" eb="74">
      <t>チイ</t>
    </rPh>
    <rPh sb="81" eb="83">
      <t>ケイヒ</t>
    </rPh>
    <rPh sb="83" eb="85">
      <t>カイシュウ</t>
    </rPh>
    <rPh sb="85" eb="86">
      <t>リツ</t>
    </rPh>
    <rPh sb="87" eb="89">
      <t>コウジョウ</t>
    </rPh>
    <rPh sb="90" eb="91">
      <t>ムズカ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</si>
</sst>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2-4D1D-BF48-1A60BC037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2-4D1D-BF48-1A60BC037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B-4554-9866-B3AEFC32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53.97</c:v>
                </c:pt>
                <c:pt idx="1">
                  <c:v>40.53</c:v>
                </c:pt>
                <c:pt idx="2">
                  <c:v>40.67</c:v>
                </c:pt>
                <c:pt idx="3">
                  <c:v>48.01</c:v>
                </c:pt>
                <c:pt idx="4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B-4554-9866-B3AEFC32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93.75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2-4345-B46B-09581A87C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92.01</c:v>
                </c:pt>
                <c:pt idx="1">
                  <c:v>90.28</c:v>
                </c:pt>
                <c:pt idx="2">
                  <c:v>89.47</c:v>
                </c:pt>
                <c:pt idx="3">
                  <c:v>91.18</c:v>
                </c:pt>
                <c:pt idx="4">
                  <c:v>90.78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12-4345-B46B-09581A87C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A69-AA9E-C9FA208A5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A-4A69-AA9E-C9FA208A5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3-499E-804E-B92FFED6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3-499E-804E-B92FFED6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9-4290-9607-2B105D7CB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9-4290-9607-2B105D7CB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D-4EE2-A79F-B2198FA30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EE2-A79F-B2198FA30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7-4F60-B464-48EBA0133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7-4F60-B464-48EBA0133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8-41C7-B8A4-951F9FE4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1196.58</c:v>
                </c:pt>
                <c:pt idx="1">
                  <c:v>776.75</c:v>
                </c:pt>
                <c:pt idx="2">
                  <c:v>438.26</c:v>
                </c:pt>
                <c:pt idx="3">
                  <c:v>506.14</c:v>
                </c:pt>
                <c:pt idx="4">
                  <c:v>544.96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8-41C7-B8A4-951F9FE4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11.25</c:v>
                </c:pt>
                <c:pt idx="1">
                  <c:v>9.84</c:v>
                </c:pt>
                <c:pt idx="2">
                  <c:v>8.93</c:v>
                </c:pt>
                <c:pt idx="3">
                  <c:v>8.6300000000000008</c:v>
                </c:pt>
                <c:pt idx="4">
                  <c:v>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E-4FA2-BF1A-738E0D00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38.28</c:v>
                </c:pt>
                <c:pt idx="1">
                  <c:v>38.49</c:v>
                </c:pt>
                <c:pt idx="2">
                  <c:v>39.86</c:v>
                </c:pt>
                <c:pt idx="3">
                  <c:v>35.86</c:v>
                </c:pt>
                <c:pt idx="4">
                  <c:v>42.51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E-4FA2-BF1A-738E0D00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524.57000000000005</c:v>
                </c:pt>
                <c:pt idx="1">
                  <c:v>631.86</c:v>
                </c:pt>
                <c:pt idx="2">
                  <c:v>789.83</c:v>
                </c:pt>
                <c:pt idx="3">
                  <c:v>876.46</c:v>
                </c:pt>
                <c:pt idx="4">
                  <c:v>898.65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A-4717-BC6B-7F574441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468.36</c:v>
                </c:pt>
                <c:pt idx="1">
                  <c:v>479.21</c:v>
                </c:pt>
                <c:pt idx="2">
                  <c:v>451.49</c:v>
                </c:pt>
                <c:pt idx="3">
                  <c:v>448.63</c:v>
                </c:pt>
                <c:pt idx="4">
                  <c:v>447.34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A-4717-BC6B-7F574441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【572.59】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富山市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林業集落排水</v>
      </c>
      <c r="Q8" s="49"/>
      <c r="R8" s="49"/>
      <c r="S8" s="49"/>
      <c r="T8" s="49"/>
      <c r="U8" s="49"/>
      <c r="V8" s="49"/>
      <c r="W8" s="49" t="str">
        <f>データ!L6</f>
        <v>G2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415765</v>
      </c>
      <c r="AM8" s="51"/>
      <c r="AN8" s="51"/>
      <c r="AO8" s="51"/>
      <c r="AP8" s="51"/>
      <c r="AQ8" s="51"/>
      <c r="AR8" s="51"/>
      <c r="AS8" s="51"/>
      <c r="AT8" s="46">
        <f>データ!T6</f>
        <v>1241.77</v>
      </c>
      <c r="AU8" s="46"/>
      <c r="AV8" s="46"/>
      <c r="AW8" s="46"/>
      <c r="AX8" s="46"/>
      <c r="AY8" s="46"/>
      <c r="AZ8" s="46"/>
      <c r="BA8" s="46"/>
      <c r="BB8" s="46">
        <f>データ!U6</f>
        <v>334.82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3080</v>
      </c>
      <c r="AE10" s="51"/>
      <c r="AF10" s="51"/>
      <c r="AG10" s="51"/>
      <c r="AH10" s="51"/>
      <c r="AI10" s="51"/>
      <c r="AJ10" s="51"/>
      <c r="AK10" s="2"/>
      <c r="AL10" s="51">
        <f>データ!V6</f>
        <v>13</v>
      </c>
      <c r="AM10" s="51"/>
      <c r="AN10" s="51"/>
      <c r="AO10" s="51"/>
      <c r="AP10" s="51"/>
      <c r="AQ10" s="51"/>
      <c r="AR10" s="51"/>
      <c r="AS10" s="51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650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【572.59】</v>
      </c>
      <c r="I86" s="26" t="str">
        <f>データ!CA6</f>
        <v>【42.78】</v>
      </c>
      <c r="J86" s="26" t="str">
        <f>データ!CL6</f>
        <v>【440.91】</v>
      </c>
      <c r="K86" s="26" t="str">
        <f>データ!CW6</f>
        <v>【40.60】</v>
      </c>
      <c r="L86" s="26" t="str">
        <f>データ!DH6</f>
        <v>【89.97】</v>
      </c>
      <c r="M86" s="26" t="s">
        <v>44</v>
      </c>
      <c r="N86" s="26" t="s">
        <v>45</v>
      </c>
      <c r="O86" s="26" t="str">
        <f>データ!EO6</f>
        <v>【0.00】</v>
      </c>
    </row>
  </sheetData>
  <sheetProtection algorithmName="SHA-512" hashValue="fGBkyaOTMxasVhmey/NI+QBS04HLZDiFLM9bBptscGRPlpVifvbPFXHdYsdzJ5bURvvfVMwg66yYBVH9lIW9Iw==" saltValue="1BU4VV4SqMKdLt4d1b7A6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</v>
      </c>
      <c r="Q6" s="34">
        <f t="shared" si="3"/>
        <v>100</v>
      </c>
      <c r="R6" s="34">
        <f t="shared" si="3"/>
        <v>3080</v>
      </c>
      <c r="S6" s="34">
        <f t="shared" si="3"/>
        <v>415765</v>
      </c>
      <c r="T6" s="34">
        <f t="shared" si="3"/>
        <v>1241.77</v>
      </c>
      <c r="U6" s="34">
        <f t="shared" si="3"/>
        <v>334.82</v>
      </c>
      <c r="V6" s="34">
        <f t="shared" si="3"/>
        <v>13</v>
      </c>
      <c r="W6" s="34">
        <f t="shared" si="3"/>
        <v>0.02</v>
      </c>
      <c r="X6" s="34">
        <f t="shared" si="3"/>
        <v>650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1196.58</v>
      </c>
      <c r="BL6" s="35">
        <f t="shared" si="7"/>
        <v>776.75</v>
      </c>
      <c r="BM6" s="35">
        <f t="shared" si="7"/>
        <v>438.26</v>
      </c>
      <c r="BN6" s="35">
        <f t="shared" si="7"/>
        <v>506.14</v>
      </c>
      <c r="BO6" s="35">
        <f t="shared" si="7"/>
        <v>544.96</v>
      </c>
      <c r="BP6" s="34" t="str">
        <f>IF(BP7="","",IF(BP7="-","【-】","【"&amp;SUBSTITUTE(TEXT(BP7,"#,##0.00"),"-","△")&amp;"】"))</f>
        <v>【572.59】</v>
      </c>
      <c r="BQ6" s="35">
        <f>IF(BQ7="",NA(),BQ7)</f>
        <v>11.25</v>
      </c>
      <c r="BR6" s="35">
        <f t="shared" ref="BR6:BZ6" si="8">IF(BR7="",NA(),BR7)</f>
        <v>9.84</v>
      </c>
      <c r="BS6" s="35">
        <f t="shared" si="8"/>
        <v>8.93</v>
      </c>
      <c r="BT6" s="35">
        <f t="shared" si="8"/>
        <v>8.6300000000000008</v>
      </c>
      <c r="BU6" s="35">
        <f t="shared" si="8"/>
        <v>8.82</v>
      </c>
      <c r="BV6" s="35">
        <f t="shared" si="8"/>
        <v>38.28</v>
      </c>
      <c r="BW6" s="35">
        <f t="shared" si="8"/>
        <v>38.49</v>
      </c>
      <c r="BX6" s="35">
        <f t="shared" si="8"/>
        <v>39.86</v>
      </c>
      <c r="BY6" s="35">
        <f t="shared" si="8"/>
        <v>35.86</v>
      </c>
      <c r="BZ6" s="35">
        <f t="shared" si="8"/>
        <v>42.51</v>
      </c>
      <c r="CA6" s="34" t="str">
        <f>IF(CA7="","",IF(CA7="-","【-】","【"&amp;SUBSTITUTE(TEXT(CA7,"#,##0.00"),"-","△")&amp;"】"))</f>
        <v>【42.78】</v>
      </c>
      <c r="CB6" s="35">
        <f>IF(CB7="",NA(),CB7)</f>
        <v>524.57000000000005</v>
      </c>
      <c r="CC6" s="35">
        <f t="shared" ref="CC6:CK6" si="9">IF(CC7="",NA(),CC7)</f>
        <v>631.86</v>
      </c>
      <c r="CD6" s="35">
        <f t="shared" si="9"/>
        <v>789.83</v>
      </c>
      <c r="CE6" s="35">
        <f t="shared" si="9"/>
        <v>876.46</v>
      </c>
      <c r="CF6" s="35">
        <f t="shared" si="9"/>
        <v>898.65</v>
      </c>
      <c r="CG6" s="35">
        <f t="shared" si="9"/>
        <v>468.36</v>
      </c>
      <c r="CH6" s="35">
        <f t="shared" si="9"/>
        <v>479.21</v>
      </c>
      <c r="CI6" s="35">
        <f t="shared" si="9"/>
        <v>451.49</v>
      </c>
      <c r="CJ6" s="35">
        <f t="shared" si="9"/>
        <v>448.63</v>
      </c>
      <c r="CK6" s="35">
        <f t="shared" si="9"/>
        <v>447.34</v>
      </c>
      <c r="CL6" s="34" t="str">
        <f>IF(CL7="","",IF(CL7="-","【-】","【"&amp;SUBSTITUTE(TEXT(CL7,"#,##0.00"),"-","△")&amp;"】"))</f>
        <v>【440.91】</v>
      </c>
      <c r="CM6" s="35">
        <f>IF(CM7="",NA(),CM7)</f>
        <v>75</v>
      </c>
      <c r="CN6" s="35">
        <f t="shared" ref="CN6:CV6" si="10">IF(CN7="",NA(),CN7)</f>
        <v>75</v>
      </c>
      <c r="CO6" s="35">
        <f t="shared" si="10"/>
        <v>75</v>
      </c>
      <c r="CP6" s="35">
        <f t="shared" si="10"/>
        <v>75</v>
      </c>
      <c r="CQ6" s="35">
        <f t="shared" si="10"/>
        <v>75</v>
      </c>
      <c r="CR6" s="35">
        <f t="shared" si="10"/>
        <v>53.97</v>
      </c>
      <c r="CS6" s="35">
        <f t="shared" si="10"/>
        <v>40.53</v>
      </c>
      <c r="CT6" s="35">
        <f t="shared" si="10"/>
        <v>40.67</v>
      </c>
      <c r="CU6" s="35">
        <f t="shared" si="10"/>
        <v>48.01</v>
      </c>
      <c r="CV6" s="35">
        <f t="shared" si="10"/>
        <v>40.28</v>
      </c>
      <c r="CW6" s="34" t="str">
        <f>IF(CW7="","",IF(CW7="-","【-】","【"&amp;SUBSTITUTE(TEXT(CW7,"#,##0.00"),"-","△")&amp;"】"))</f>
        <v>【40.60】</v>
      </c>
      <c r="CX6" s="35">
        <f>IF(CX7="",NA(),CX7)</f>
        <v>93.75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92.01</v>
      </c>
      <c r="DD6" s="35">
        <f t="shared" si="11"/>
        <v>90.28</v>
      </c>
      <c r="DE6" s="35">
        <f t="shared" si="11"/>
        <v>89.47</v>
      </c>
      <c r="DF6" s="35">
        <f t="shared" si="11"/>
        <v>91.18</v>
      </c>
      <c r="DG6" s="35">
        <f t="shared" si="11"/>
        <v>90.78</v>
      </c>
      <c r="DH6" s="34" t="str">
        <f>IF(DH7="","",IF(DH7="-","【-】","【"&amp;SUBSTITUTE(TEXT(DH7,"#,##0.00"),"-","△")&amp;"】"))</f>
        <v>【89.97】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0.02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2019</v>
      </c>
      <c r="C7" s="37">
        <v>162019</v>
      </c>
      <c r="D7" s="37">
        <v>47</v>
      </c>
      <c r="E7" s="37">
        <v>17</v>
      </c>
      <c r="F7" s="37">
        <v>7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</v>
      </c>
      <c r="Q7" s="38">
        <v>100</v>
      </c>
      <c r="R7" s="38">
        <v>3080</v>
      </c>
      <c r="S7" s="38">
        <v>415765</v>
      </c>
      <c r="T7" s="38">
        <v>1241.77</v>
      </c>
      <c r="U7" s="38">
        <v>334.82</v>
      </c>
      <c r="V7" s="38">
        <v>13</v>
      </c>
      <c r="W7" s="38">
        <v>0.02</v>
      </c>
      <c r="X7" s="38">
        <v>650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1196.58</v>
      </c>
      <c r="BL7" s="38">
        <v>776.75</v>
      </c>
      <c r="BM7" s="38">
        <v>438.26</v>
      </c>
      <c r="BN7" s="38">
        <v>506.14</v>
      </c>
      <c r="BO7" s="38">
        <v>544.96</v>
      </c>
      <c r="BP7" s="38">
        <v>572.59</v>
      </c>
      <c r="BQ7" s="38">
        <v>11.25</v>
      </c>
      <c r="BR7" s="38">
        <v>9.84</v>
      </c>
      <c r="BS7" s="38">
        <v>8.93</v>
      </c>
      <c r="BT7" s="38">
        <v>8.6300000000000008</v>
      </c>
      <c r="BU7" s="38">
        <v>8.82</v>
      </c>
      <c r="BV7" s="38">
        <v>38.28</v>
      </c>
      <c r="BW7" s="38">
        <v>38.49</v>
      </c>
      <c r="BX7" s="38">
        <v>39.86</v>
      </c>
      <c r="BY7" s="38">
        <v>35.86</v>
      </c>
      <c r="BZ7" s="38">
        <v>42.51</v>
      </c>
      <c r="CA7" s="38">
        <v>42.78</v>
      </c>
      <c r="CB7" s="38">
        <v>524.57000000000005</v>
      </c>
      <c r="CC7" s="38">
        <v>631.86</v>
      </c>
      <c r="CD7" s="38">
        <v>789.83</v>
      </c>
      <c r="CE7" s="38">
        <v>876.46</v>
      </c>
      <c r="CF7" s="38">
        <v>898.65</v>
      </c>
      <c r="CG7" s="38">
        <v>468.36</v>
      </c>
      <c r="CH7" s="38">
        <v>479.21</v>
      </c>
      <c r="CI7" s="38">
        <v>451.49</v>
      </c>
      <c r="CJ7" s="38">
        <v>448.63</v>
      </c>
      <c r="CK7" s="38">
        <v>447.34</v>
      </c>
      <c r="CL7" s="38">
        <v>440.91</v>
      </c>
      <c r="CM7" s="38">
        <v>75</v>
      </c>
      <c r="CN7" s="38">
        <v>75</v>
      </c>
      <c r="CO7" s="38">
        <v>75</v>
      </c>
      <c r="CP7" s="38">
        <v>75</v>
      </c>
      <c r="CQ7" s="38">
        <v>75</v>
      </c>
      <c r="CR7" s="38">
        <v>53.97</v>
      </c>
      <c r="CS7" s="38">
        <v>40.53</v>
      </c>
      <c r="CT7" s="38">
        <v>40.67</v>
      </c>
      <c r="CU7" s="38">
        <v>48.01</v>
      </c>
      <c r="CV7" s="38">
        <v>40.28</v>
      </c>
      <c r="CW7" s="38">
        <v>40.6</v>
      </c>
      <c r="CX7" s="38">
        <v>93.75</v>
      </c>
      <c r="CY7" s="38">
        <v>100</v>
      </c>
      <c r="CZ7" s="38">
        <v>100</v>
      </c>
      <c r="DA7" s="38">
        <v>100</v>
      </c>
      <c r="DB7" s="38">
        <v>100</v>
      </c>
      <c r="DC7" s="38">
        <v>92.01</v>
      </c>
      <c r="DD7" s="38">
        <v>90.28</v>
      </c>
      <c r="DE7" s="38">
        <v>89.47</v>
      </c>
      <c r="DF7" s="38">
        <v>91.18</v>
      </c>
      <c r="DG7" s="38">
        <v>90.78</v>
      </c>
      <c r="DH7" s="38">
        <v>89.97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0.02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2021-01-22T06:24:38Z</cp:lastPrinted>
  <dcterms:created xsi:type="dcterms:W3CDTF">2020-12-04T03:13:12Z</dcterms:created>
  <dcterms:modified xsi:type="dcterms:W3CDTF">2021-01-22T06:24:39Z</dcterms:modified>
  <cp:category/>
</cp:coreProperties>
</file>