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I:\市町村支援課\　財政係\56 公営企業会計制度の見直し\◎経営比較分析表\R02\R30108 公営企業に係る経営比較分析表（令和元年度決算）の分析等について\03_市町村より回答→ＨＰ掲載\01富山市\下水道（法非適用）\"/>
    </mc:Choice>
  </mc:AlternateContent>
  <xr:revisionPtr revIDLastSave="0" documentId="13_ncr:1_{3B6FC73B-87E9-419E-B6D7-C83B52C922AC}" xr6:coauthVersionLast="36" xr6:coauthVersionMax="36" xr10:uidLastSave="{00000000-0000-0000-0000-000000000000}"/>
  <workbookProtection workbookAlgorithmName="SHA-512" workbookHashValue="WoMGHZCA13iqkaQOZWK0ZqZUhGUFKFgmOfKeYiDFQId0ELmbIhSu6xVK5d7czbBetI/FXZthypJh9oUoWsTT0g==" workbookSaltValue="PoY1A89lO1c6HICkxupMaw==" workbookSpinCount="100000" lockStructure="1"/>
  <bookViews>
    <workbookView xWindow="0" yWindow="0" windowWidth="15360" windowHeight="7635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S6" i="5"/>
  <c r="R6" i="5"/>
  <c r="AD10" i="4" s="1"/>
  <c r="Q6" i="5"/>
  <c r="W10" i="4" s="1"/>
  <c r="P6" i="5"/>
  <c r="P10" i="4" s="1"/>
  <c r="O6" i="5"/>
  <c r="I10" i="4" s="1"/>
  <c r="N6" i="5"/>
  <c r="B10" i="4" s="1"/>
  <c r="M6" i="5"/>
  <c r="AD8" i="4" s="1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86" i="4"/>
  <c r="AL10" i="4"/>
  <c r="AT8" i="4"/>
  <c r="AL8" i="4"/>
  <c r="I8" i="4"/>
</calcChain>
</file>

<file path=xl/sharedStrings.xml><?xml version="1.0" encoding="utf-8"?>
<sst xmlns="http://schemas.openxmlformats.org/spreadsheetml/2006/main" count="236" uniqueCount="120">
  <si>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</si>
  <si>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</si>
  <si>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</si>
  <si>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</si>
  <si>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</si>
  <si>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</si>
  <si>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</si>
  <si>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</si>
  <si>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</si>
  <si>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</si>
  <si>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</si>
  <si>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</si>
  <si>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</si>
  <si>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</si>
  <si>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</si>
  <si>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</si>
  <si>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</si>
  <si>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</si>
  <si>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</si>
  <si>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</si>
  <si>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</si>
  <si>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</si>
  <si>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</si>
  <si>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</si>
  <si>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</si>
  <si>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</si>
  <si>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</si>
  <si>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</si>
  <si>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</si>
  <si>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</si>
  <si>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</si>
  <si>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</si>
  <si>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</si>
  <si>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</si>
  <si>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</si>
  <si>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</si>
  <si>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</si>
  <si>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</si>
  <si>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</si>
  <si>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</si>
  <si>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</si>
  <si>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</si>
  <si>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</si>
  <si>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</si>
  <si>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</si>
  <si>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</si>
  <si>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</si>
  <si>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</si>
  <si>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</si>
  <si>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</si>
  <si>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</si>
  <si>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</si>
  <si>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</si>
  <si>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</si>
  <si>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</si>
  <si>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</si>
  <si>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</si>
  <si>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</si>
  <si>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</si>
  <si>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</si>
  <si>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</si>
  <si>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</si>
  <si>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</si>
  <si>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</si>
  <si>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</si>
  <si>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</si>
  <si>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</si>
  <si>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</si>
  <si>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</si>
  <si>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</si>
  <si>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</si>
  <si>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</si>
  <si>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</si>
  <si>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</si>
  <si>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</si>
  <si>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</si>
  <si>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</si>
  <si>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</si>
  <si>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</si>
  <si>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</si>
  <si>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</si>
  <si>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</si>
  <si>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</si>
  <si>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</si>
  <si>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</si>
  <si>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</si>
  <si>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</si>
  <si>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</si>
  <si>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</si>
  <si>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</si>
  <si>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</si>
  <si>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</si>
  <si>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</si>
  <si>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</si>
  <si>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</si>
  <si>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</si>
  <si>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</si>
  <si>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</si>
  <si>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富山市</t>
  </si>
  <si>
    <t>法非適用</t>
  </si>
  <si>
    <t>下水道事業</t>
  </si>
  <si>
    <t>小規模集合排水処理</t>
  </si>
  <si>
    <t>I2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</si>
  <si>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</si>
  <si>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</si>
  <si>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</si>
  <si>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</si>
  <si>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</si>
  <si>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</si>
  <si>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</si>
  <si>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</si>
  <si>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</si>
  <si>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</si>
  <si>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</si>
  <si>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</si>
  <si>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</si>
  <si>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</si>
  <si>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　供用開始が一番早い（平成10年）管渠は22年経過しており、標準耐用年数50年経過している管渠はないことから、老朽化に伴う管渠の更新は実施していない。
</t>
    <rPh sb="1" eb="3">
      <t>キョウヨウ</t>
    </rPh>
    <rPh sb="3" eb="5">
      <t>カイシ</t>
    </rPh>
    <rPh sb="6" eb="8">
      <t>イチバン</t>
    </rPh>
    <rPh sb="8" eb="9">
      <t>ハヤ</t>
    </rPh>
    <rPh sb="11" eb="13">
      <t>ヘイセイ</t>
    </rPh>
    <rPh sb="15" eb="16">
      <t>ネン</t>
    </rPh>
    <rPh sb="17" eb="18">
      <t>カン</t>
    </rPh>
    <rPh sb="18" eb="19">
      <t>キョ</t>
    </rPh>
    <rPh sb="22" eb="23">
      <t>ネン</t>
    </rPh>
    <rPh sb="23" eb="25">
      <t>ケイカ</t>
    </rPh>
    <rPh sb="30" eb="32">
      <t>ヒョウジュン</t>
    </rPh>
    <rPh sb="32" eb="34">
      <t>タイヨウ</t>
    </rPh>
    <rPh sb="34" eb="36">
      <t>ネンスウ</t>
    </rPh>
    <rPh sb="38" eb="39">
      <t>ネン</t>
    </rPh>
    <rPh sb="39" eb="41">
      <t>ケイカ</t>
    </rPh>
    <rPh sb="45" eb="47">
      <t>カンキョ</t>
    </rPh>
    <rPh sb="55" eb="58">
      <t>ロウキュウカ</t>
    </rPh>
    <rPh sb="59" eb="60">
      <t>トモナ</t>
    </rPh>
    <rPh sb="61" eb="63">
      <t>カンキョ</t>
    </rPh>
    <rPh sb="64" eb="66">
      <t>コウシン</t>
    </rPh>
    <rPh sb="67" eb="69">
      <t>ジッシ</t>
    </rPh>
    <phoneticPr fontId="4"/>
  </si>
  <si>
    <t>　人口減少等の社会情勢の変化や節水型機器の普及により、下水道使用料の増収が見込めない中、施設の老朽化に伴う維持管理費の増加が見込まれることから、厳しい経営状況が続くと予想される。
　事業規模が小さいことから経費回収は難しいが、施設の合理化と効率化を図るため、公共下水道への接続及び処理施設の統廃合を検討し、経費を抑制しつつ、施設機能を維持するべく、効率的な維持管理に取り組む。
経営戦略：策定済</t>
    <rPh sb="92" eb="94">
      <t>ジギョウ</t>
    </rPh>
    <rPh sb="94" eb="96">
      <t>キボ</t>
    </rPh>
    <rPh sb="97" eb="98">
      <t>チイ</t>
    </rPh>
    <rPh sb="104" eb="106">
      <t>ケイヒ</t>
    </rPh>
    <rPh sb="106" eb="108">
      <t>カイシュウ</t>
    </rPh>
    <rPh sb="109" eb="110">
      <t>ムズカ</t>
    </rPh>
    <rPh sb="191" eb="193">
      <t>ケイエイ</t>
    </rPh>
    <rPh sb="193" eb="195">
      <t>センリャク</t>
    </rPh>
    <rPh sb="196" eb="198">
      <t>サクテイ</t>
    </rPh>
    <rPh sb="198" eb="199">
      <t>ズ</t>
    </rPh>
    <phoneticPr fontId="4"/>
  </si>
  <si>
    <t>　収益的収支比率及び経費回収率が100％未満であり、一般会計繰入金により賄われている現状にある。
事業規模が小さいことから経費回収率の向上は難しい。</t>
    <rPh sb="10" eb="12">
      <t>ケイヒ</t>
    </rPh>
    <rPh sb="12" eb="14">
      <t>カイシュウ</t>
    </rPh>
    <rPh sb="14" eb="15">
      <t>リツ</t>
    </rPh>
    <rPh sb="20" eb="22">
      <t>ミマン</t>
    </rPh>
    <rPh sb="26" eb="28">
      <t>イッパン</t>
    </rPh>
    <rPh sb="28" eb="30">
      <t>カイケイ</t>
    </rPh>
    <rPh sb="30" eb="32">
      <t>クリイレ</t>
    </rPh>
    <rPh sb="32" eb="33">
      <t>キン</t>
    </rPh>
    <rPh sb="36" eb="37">
      <t>マカナ</t>
    </rPh>
    <rPh sb="42" eb="44">
      <t>ゲンジョウ</t>
    </rPh>
    <rPh sb="50" eb="52">
      <t>ジギョウ</t>
    </rPh>
    <rPh sb="52" eb="54">
      <t>キボ</t>
    </rPh>
    <rPh sb="55" eb="56">
      <t>チイ</t>
    </rPh>
    <rPh sb="62" eb="64">
      <t>ケイヒ</t>
    </rPh>
    <rPh sb="64" eb="66">
      <t>カイシュウ</t>
    </rPh>
    <rPh sb="66" eb="67">
      <t>リツ</t>
    </rPh>
    <rPh sb="68" eb="70">
      <t>コウジョウ</t>
    </rPh>
    <rPh sb="71" eb="72">
      <t>ムズカ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</si>
</sst>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F2-4C82-946A-1D4750696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0.01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F2-4C82-946A-1D4750696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46.51</c:v>
                </c:pt>
                <c:pt idx="1">
                  <c:v>44.19</c:v>
                </c:pt>
                <c:pt idx="2">
                  <c:v>44.19</c:v>
                </c:pt>
                <c:pt idx="3">
                  <c:v>58.14</c:v>
                </c:pt>
                <c:pt idx="4">
                  <c:v>37.21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08-4461-A496-E6C9ADA5E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34.92</c:v>
                </c:pt>
                <c:pt idx="1">
                  <c:v>36.44</c:v>
                </c:pt>
                <c:pt idx="2">
                  <c:v>34.29</c:v>
                </c:pt>
                <c:pt idx="3">
                  <c:v>35.340000000000003</c:v>
                </c:pt>
                <c:pt idx="4">
                  <c:v>34.68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08-4461-A496-E6C9ADA5E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76.150000000000006</c:v>
                </c:pt>
                <c:pt idx="1">
                  <c:v>77.78</c:v>
                </c:pt>
                <c:pt idx="2">
                  <c:v>81.73</c:v>
                </c:pt>
                <c:pt idx="3">
                  <c:v>83.84</c:v>
                </c:pt>
                <c:pt idx="4">
                  <c:v>85.57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B0-4C44-8A44-84FF40E57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88.64</c:v>
                </c:pt>
                <c:pt idx="1">
                  <c:v>89.93</c:v>
                </c:pt>
                <c:pt idx="2">
                  <c:v>89.88</c:v>
                </c:pt>
                <c:pt idx="3">
                  <c:v>91.52</c:v>
                </c:pt>
                <c:pt idx="4">
                  <c:v>90.33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B0-4C44-8A44-84FF40E57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34.46</c:v>
                </c:pt>
                <c:pt idx="1">
                  <c:v>32.99</c:v>
                </c:pt>
                <c:pt idx="2">
                  <c:v>45.09</c:v>
                </c:pt>
                <c:pt idx="3">
                  <c:v>43.2</c:v>
                </c:pt>
                <c:pt idx="4">
                  <c:v>42.56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E3-4D0B-8EBB-0C1997CC5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E3-4D0B-8EBB-0C1997CC5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83-43A1-9936-2EDC80AE2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83-43A1-9936-2EDC80AE2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F5-4466-9464-5BADBD23C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F5-4466-9464-5BADBD23C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EA-4DBC-994B-75711098B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EA-4DBC-994B-75711098B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4B-4E2F-9E18-8B0BCF467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4B-4E2F-9E18-8B0BCF467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1220.42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20-46BE-A2B7-4DA380C77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2464.06</c:v>
                </c:pt>
                <c:pt idx="1">
                  <c:v>1914.94</c:v>
                </c:pt>
                <c:pt idx="2">
                  <c:v>1759.36</c:v>
                </c:pt>
                <c:pt idx="3">
                  <c:v>1837.88</c:v>
                </c:pt>
                <c:pt idx="4">
                  <c:v>1748.51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20-46BE-A2B7-4DA380C77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42.03</c:v>
                </c:pt>
                <c:pt idx="1">
                  <c:v>39.6</c:v>
                </c:pt>
                <c:pt idx="2">
                  <c:v>64.790000000000006</c:v>
                </c:pt>
                <c:pt idx="3">
                  <c:v>68.13</c:v>
                </c:pt>
                <c:pt idx="4">
                  <c:v>56.91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77-4899-8A02-598752212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32.909999999999997</c:v>
                </c:pt>
                <c:pt idx="1">
                  <c:v>34.020000000000003</c:v>
                </c:pt>
                <c:pt idx="2">
                  <c:v>37.200000000000003</c:v>
                </c:pt>
                <c:pt idx="3">
                  <c:v>35.03</c:v>
                </c:pt>
                <c:pt idx="4">
                  <c:v>34.99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77-4899-8A02-598752212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416.52</c:v>
                </c:pt>
                <c:pt idx="1">
                  <c:v>429.23</c:v>
                </c:pt>
                <c:pt idx="2">
                  <c:v>268.36</c:v>
                </c:pt>
                <c:pt idx="3">
                  <c:v>251.92</c:v>
                </c:pt>
                <c:pt idx="4">
                  <c:v>296.08999999999997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3-4573-A39E-EC1B1D735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561.54</c:v>
                </c:pt>
                <c:pt idx="1">
                  <c:v>553.77</c:v>
                </c:pt>
                <c:pt idx="2">
                  <c:v>508.64</c:v>
                </c:pt>
                <c:pt idx="3">
                  <c:v>525.22</c:v>
                </c:pt>
                <c:pt idx="4">
                  <c:v>520.91999999999996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53-4573-A39E-EC1B1D735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【1,682.85】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【35.17】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【510.14】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J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富山県　富山市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小規模集合排水処理</v>
      </c>
      <c r="Q8" s="49"/>
      <c r="R8" s="49"/>
      <c r="S8" s="49"/>
      <c r="T8" s="49"/>
      <c r="U8" s="49"/>
      <c r="V8" s="49"/>
      <c r="W8" s="49" t="str">
        <f>データ!L6</f>
        <v>I2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415765</v>
      </c>
      <c r="AM8" s="51"/>
      <c r="AN8" s="51"/>
      <c r="AO8" s="51"/>
      <c r="AP8" s="51"/>
      <c r="AQ8" s="51"/>
      <c r="AR8" s="51"/>
      <c r="AS8" s="51"/>
      <c r="AT8" s="46">
        <f>データ!T6</f>
        <v>1241.77</v>
      </c>
      <c r="AU8" s="46"/>
      <c r="AV8" s="46"/>
      <c r="AW8" s="46"/>
      <c r="AX8" s="46"/>
      <c r="AY8" s="46"/>
      <c r="AZ8" s="46"/>
      <c r="BA8" s="46"/>
      <c r="BB8" s="46">
        <f>データ!U6</f>
        <v>334.82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0.02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3080</v>
      </c>
      <c r="AE10" s="51"/>
      <c r="AF10" s="51"/>
      <c r="AG10" s="51"/>
      <c r="AH10" s="51"/>
      <c r="AI10" s="51"/>
      <c r="AJ10" s="51"/>
      <c r="AK10" s="2"/>
      <c r="AL10" s="51">
        <f>データ!V6</f>
        <v>97</v>
      </c>
      <c r="AM10" s="51"/>
      <c r="AN10" s="51"/>
      <c r="AO10" s="51"/>
      <c r="AP10" s="51"/>
      <c r="AQ10" s="51"/>
      <c r="AR10" s="51"/>
      <c r="AS10" s="51"/>
      <c r="AT10" s="46">
        <f>データ!W6</f>
        <v>0.03</v>
      </c>
      <c r="AU10" s="46"/>
      <c r="AV10" s="46"/>
      <c r="AW10" s="46"/>
      <c r="AX10" s="46"/>
      <c r="AY10" s="46"/>
      <c r="AZ10" s="46"/>
      <c r="BA10" s="46"/>
      <c r="BB10" s="46">
        <f>データ!X6</f>
        <v>3233.33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119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117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118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【1,682.85】</v>
      </c>
      <c r="I86" s="26" t="str">
        <f>データ!CA6</f>
        <v>【36.18】</v>
      </c>
      <c r="J86" s="26" t="str">
        <f>データ!CL6</f>
        <v>【510.14】</v>
      </c>
      <c r="K86" s="26" t="str">
        <f>データ!CW6</f>
        <v>【35.17】</v>
      </c>
      <c r="L86" s="26" t="str">
        <f>データ!DH6</f>
        <v>【90.15】</v>
      </c>
      <c r="M86" s="26" t="s">
        <v>44</v>
      </c>
      <c r="N86" s="26" t="s">
        <v>44</v>
      </c>
      <c r="O86" s="26" t="str">
        <f>データ!EO6</f>
        <v>【0.00】</v>
      </c>
    </row>
  </sheetData>
  <sheetProtection algorithmName="SHA-512" hashValue="jHjblpi5Gz1HfewOMGFNV8jHmhdcuREb/iBkujeSTldvEU9GRxoatrA92LHlt55nkG9TXHMTNF3L+wj3xEH12g==" saltValue="+zWWXjltEjDRPmFyKIE8A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2019</v>
      </c>
      <c r="C6" s="33">
        <f t="shared" ref="C6:X6" si="3">C7</f>
        <v>162019</v>
      </c>
      <c r="D6" s="33">
        <f t="shared" si="3"/>
        <v>47</v>
      </c>
      <c r="E6" s="33">
        <f t="shared" si="3"/>
        <v>17</v>
      </c>
      <c r="F6" s="33">
        <f t="shared" si="3"/>
        <v>9</v>
      </c>
      <c r="G6" s="33">
        <f t="shared" si="3"/>
        <v>0</v>
      </c>
      <c r="H6" s="33" t="str">
        <f t="shared" si="3"/>
        <v>富山県　富山市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小規模集合排水処理</v>
      </c>
      <c r="L6" s="33" t="str">
        <f t="shared" si="3"/>
        <v>I2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0.02</v>
      </c>
      <c r="Q6" s="34">
        <f t="shared" si="3"/>
        <v>100</v>
      </c>
      <c r="R6" s="34">
        <f t="shared" si="3"/>
        <v>3080</v>
      </c>
      <c r="S6" s="34">
        <f t="shared" si="3"/>
        <v>415765</v>
      </c>
      <c r="T6" s="34">
        <f t="shared" si="3"/>
        <v>1241.77</v>
      </c>
      <c r="U6" s="34">
        <f t="shared" si="3"/>
        <v>334.82</v>
      </c>
      <c r="V6" s="34">
        <f t="shared" si="3"/>
        <v>97</v>
      </c>
      <c r="W6" s="34">
        <f t="shared" si="3"/>
        <v>0.03</v>
      </c>
      <c r="X6" s="34">
        <f t="shared" si="3"/>
        <v>3233.33</v>
      </c>
      <c r="Y6" s="35">
        <f>IF(Y7="",NA(),Y7)</f>
        <v>34.46</v>
      </c>
      <c r="Z6" s="35">
        <f t="shared" ref="Z6:AH6" si="4">IF(Z7="",NA(),Z7)</f>
        <v>32.99</v>
      </c>
      <c r="AA6" s="35">
        <f t="shared" si="4"/>
        <v>45.09</v>
      </c>
      <c r="AB6" s="35">
        <f t="shared" si="4"/>
        <v>43.2</v>
      </c>
      <c r="AC6" s="35">
        <f t="shared" si="4"/>
        <v>42.56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1220.42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2464.06</v>
      </c>
      <c r="BL6" s="35">
        <f t="shared" si="7"/>
        <v>1914.94</v>
      </c>
      <c r="BM6" s="35">
        <f t="shared" si="7"/>
        <v>1759.36</v>
      </c>
      <c r="BN6" s="35">
        <f t="shared" si="7"/>
        <v>1837.88</v>
      </c>
      <c r="BO6" s="35">
        <f t="shared" si="7"/>
        <v>1748.51</v>
      </c>
      <c r="BP6" s="34" t="str">
        <f>IF(BP7="","",IF(BP7="-","【-】","【"&amp;SUBSTITUTE(TEXT(BP7,"#,##0.00"),"-","△")&amp;"】"))</f>
        <v>【1,682.85】</v>
      </c>
      <c r="BQ6" s="35">
        <f>IF(BQ7="",NA(),BQ7)</f>
        <v>42.03</v>
      </c>
      <c r="BR6" s="35">
        <f t="shared" ref="BR6:BZ6" si="8">IF(BR7="",NA(),BR7)</f>
        <v>39.6</v>
      </c>
      <c r="BS6" s="35">
        <f t="shared" si="8"/>
        <v>64.790000000000006</v>
      </c>
      <c r="BT6" s="35">
        <f t="shared" si="8"/>
        <v>68.13</v>
      </c>
      <c r="BU6" s="35">
        <f t="shared" si="8"/>
        <v>56.91</v>
      </c>
      <c r="BV6" s="35">
        <f t="shared" si="8"/>
        <v>32.909999999999997</v>
      </c>
      <c r="BW6" s="35">
        <f t="shared" si="8"/>
        <v>34.020000000000003</v>
      </c>
      <c r="BX6" s="35">
        <f t="shared" si="8"/>
        <v>37.200000000000003</v>
      </c>
      <c r="BY6" s="35">
        <f t="shared" si="8"/>
        <v>35.03</v>
      </c>
      <c r="BZ6" s="35">
        <f t="shared" si="8"/>
        <v>34.99</v>
      </c>
      <c r="CA6" s="34" t="str">
        <f>IF(CA7="","",IF(CA7="-","【-】","【"&amp;SUBSTITUTE(TEXT(CA7,"#,##0.00"),"-","△")&amp;"】"))</f>
        <v>【36.18】</v>
      </c>
      <c r="CB6" s="35">
        <f>IF(CB7="",NA(),CB7)</f>
        <v>416.52</v>
      </c>
      <c r="CC6" s="35">
        <f t="shared" ref="CC6:CK6" si="9">IF(CC7="",NA(),CC7)</f>
        <v>429.23</v>
      </c>
      <c r="CD6" s="35">
        <f t="shared" si="9"/>
        <v>268.36</v>
      </c>
      <c r="CE6" s="35">
        <f t="shared" si="9"/>
        <v>251.92</v>
      </c>
      <c r="CF6" s="35">
        <f t="shared" si="9"/>
        <v>296.08999999999997</v>
      </c>
      <c r="CG6" s="35">
        <f t="shared" si="9"/>
        <v>561.54</v>
      </c>
      <c r="CH6" s="35">
        <f t="shared" si="9"/>
        <v>553.77</v>
      </c>
      <c r="CI6" s="35">
        <f t="shared" si="9"/>
        <v>508.64</v>
      </c>
      <c r="CJ6" s="35">
        <f t="shared" si="9"/>
        <v>525.22</v>
      </c>
      <c r="CK6" s="35">
        <f t="shared" si="9"/>
        <v>520.91999999999996</v>
      </c>
      <c r="CL6" s="34" t="str">
        <f>IF(CL7="","",IF(CL7="-","【-】","【"&amp;SUBSTITUTE(TEXT(CL7,"#,##0.00"),"-","△")&amp;"】"))</f>
        <v>【510.14】</v>
      </c>
      <c r="CM6" s="35">
        <f>IF(CM7="",NA(),CM7)</f>
        <v>46.51</v>
      </c>
      <c r="CN6" s="35">
        <f t="shared" ref="CN6:CV6" si="10">IF(CN7="",NA(),CN7)</f>
        <v>44.19</v>
      </c>
      <c r="CO6" s="35">
        <f t="shared" si="10"/>
        <v>44.19</v>
      </c>
      <c r="CP6" s="35">
        <f t="shared" si="10"/>
        <v>58.14</v>
      </c>
      <c r="CQ6" s="35">
        <f t="shared" si="10"/>
        <v>37.21</v>
      </c>
      <c r="CR6" s="35">
        <f t="shared" si="10"/>
        <v>34.92</v>
      </c>
      <c r="CS6" s="35">
        <f t="shared" si="10"/>
        <v>36.44</v>
      </c>
      <c r="CT6" s="35">
        <f t="shared" si="10"/>
        <v>34.29</v>
      </c>
      <c r="CU6" s="35">
        <f t="shared" si="10"/>
        <v>35.340000000000003</v>
      </c>
      <c r="CV6" s="35">
        <f t="shared" si="10"/>
        <v>34.68</v>
      </c>
      <c r="CW6" s="34" t="str">
        <f>IF(CW7="","",IF(CW7="-","【-】","【"&amp;SUBSTITUTE(TEXT(CW7,"#,##0.00"),"-","△")&amp;"】"))</f>
        <v>【35.17】</v>
      </c>
      <c r="CX6" s="35">
        <f>IF(CX7="",NA(),CX7)</f>
        <v>76.150000000000006</v>
      </c>
      <c r="CY6" s="35">
        <f t="shared" ref="CY6:DG6" si="11">IF(CY7="",NA(),CY7)</f>
        <v>77.78</v>
      </c>
      <c r="CZ6" s="35">
        <f t="shared" si="11"/>
        <v>81.73</v>
      </c>
      <c r="DA6" s="35">
        <f t="shared" si="11"/>
        <v>83.84</v>
      </c>
      <c r="DB6" s="35">
        <f t="shared" si="11"/>
        <v>85.57</v>
      </c>
      <c r="DC6" s="35">
        <f t="shared" si="11"/>
        <v>88.64</v>
      </c>
      <c r="DD6" s="35">
        <f t="shared" si="11"/>
        <v>89.93</v>
      </c>
      <c r="DE6" s="35">
        <f t="shared" si="11"/>
        <v>89.88</v>
      </c>
      <c r="DF6" s="35">
        <f t="shared" si="11"/>
        <v>91.52</v>
      </c>
      <c r="DG6" s="35">
        <f t="shared" si="11"/>
        <v>90.33</v>
      </c>
      <c r="DH6" s="34" t="str">
        <f>IF(DH7="","",IF(DH7="-","【-】","【"&amp;SUBSTITUTE(TEXT(DH7,"#,##0.00"),"-","△")&amp;"】"))</f>
        <v>【90.15】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4">
        <f t="shared" si="14"/>
        <v>0</v>
      </c>
      <c r="EK6" s="35">
        <f t="shared" si="14"/>
        <v>0.01</v>
      </c>
      <c r="EL6" s="34">
        <f t="shared" si="14"/>
        <v>0</v>
      </c>
      <c r="EM6" s="34">
        <f t="shared" si="14"/>
        <v>0</v>
      </c>
      <c r="EN6" s="34">
        <f t="shared" si="14"/>
        <v>0</v>
      </c>
      <c r="EO6" s="34" t="str">
        <f>IF(EO7="","",IF(EO7="-","【-】","【"&amp;SUBSTITUTE(TEXT(EO7,"#,##0.00"),"-","△")&amp;"】"))</f>
        <v>【0.00】</v>
      </c>
    </row>
    <row r="7" spans="1:145" s="36" customFormat="1" x14ac:dyDescent="0.15">
      <c r="A7" s="28"/>
      <c r="B7" s="37">
        <v>2019</v>
      </c>
      <c r="C7" s="37">
        <v>162019</v>
      </c>
      <c r="D7" s="37">
        <v>47</v>
      </c>
      <c r="E7" s="37">
        <v>17</v>
      </c>
      <c r="F7" s="37">
        <v>9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0.02</v>
      </c>
      <c r="Q7" s="38">
        <v>100</v>
      </c>
      <c r="R7" s="38">
        <v>3080</v>
      </c>
      <c r="S7" s="38">
        <v>415765</v>
      </c>
      <c r="T7" s="38">
        <v>1241.77</v>
      </c>
      <c r="U7" s="38">
        <v>334.82</v>
      </c>
      <c r="V7" s="38">
        <v>97</v>
      </c>
      <c r="W7" s="38">
        <v>0.03</v>
      </c>
      <c r="X7" s="38">
        <v>3233.33</v>
      </c>
      <c r="Y7" s="38">
        <v>34.46</v>
      </c>
      <c r="Z7" s="38">
        <v>32.99</v>
      </c>
      <c r="AA7" s="38">
        <v>45.09</v>
      </c>
      <c r="AB7" s="38">
        <v>43.2</v>
      </c>
      <c r="AC7" s="38">
        <v>42.56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1220.42</v>
      </c>
      <c r="BG7" s="38">
        <v>0</v>
      </c>
      <c r="BH7" s="38">
        <v>0</v>
      </c>
      <c r="BI7" s="38">
        <v>0</v>
      </c>
      <c r="BJ7" s="38">
        <v>0</v>
      </c>
      <c r="BK7" s="38">
        <v>2464.06</v>
      </c>
      <c r="BL7" s="38">
        <v>1914.94</v>
      </c>
      <c r="BM7" s="38">
        <v>1759.36</v>
      </c>
      <c r="BN7" s="38">
        <v>1837.88</v>
      </c>
      <c r="BO7" s="38">
        <v>1748.51</v>
      </c>
      <c r="BP7" s="38">
        <v>1682.85</v>
      </c>
      <c r="BQ7" s="38">
        <v>42.03</v>
      </c>
      <c r="BR7" s="38">
        <v>39.6</v>
      </c>
      <c r="BS7" s="38">
        <v>64.790000000000006</v>
      </c>
      <c r="BT7" s="38">
        <v>68.13</v>
      </c>
      <c r="BU7" s="38">
        <v>56.91</v>
      </c>
      <c r="BV7" s="38">
        <v>32.909999999999997</v>
      </c>
      <c r="BW7" s="38">
        <v>34.020000000000003</v>
      </c>
      <c r="BX7" s="38">
        <v>37.200000000000003</v>
      </c>
      <c r="BY7" s="38">
        <v>35.03</v>
      </c>
      <c r="BZ7" s="38">
        <v>34.99</v>
      </c>
      <c r="CA7" s="38">
        <v>36.18</v>
      </c>
      <c r="CB7" s="38">
        <v>416.52</v>
      </c>
      <c r="CC7" s="38">
        <v>429.23</v>
      </c>
      <c r="CD7" s="38">
        <v>268.36</v>
      </c>
      <c r="CE7" s="38">
        <v>251.92</v>
      </c>
      <c r="CF7" s="38">
        <v>296.08999999999997</v>
      </c>
      <c r="CG7" s="38">
        <v>561.54</v>
      </c>
      <c r="CH7" s="38">
        <v>553.77</v>
      </c>
      <c r="CI7" s="38">
        <v>508.64</v>
      </c>
      <c r="CJ7" s="38">
        <v>525.22</v>
      </c>
      <c r="CK7" s="38">
        <v>520.91999999999996</v>
      </c>
      <c r="CL7" s="38">
        <v>510.14</v>
      </c>
      <c r="CM7" s="38">
        <v>46.51</v>
      </c>
      <c r="CN7" s="38">
        <v>44.19</v>
      </c>
      <c r="CO7" s="38">
        <v>44.19</v>
      </c>
      <c r="CP7" s="38">
        <v>58.14</v>
      </c>
      <c r="CQ7" s="38">
        <v>37.21</v>
      </c>
      <c r="CR7" s="38">
        <v>34.92</v>
      </c>
      <c r="CS7" s="38">
        <v>36.44</v>
      </c>
      <c r="CT7" s="38">
        <v>34.29</v>
      </c>
      <c r="CU7" s="38">
        <v>35.340000000000003</v>
      </c>
      <c r="CV7" s="38">
        <v>34.68</v>
      </c>
      <c r="CW7" s="38">
        <v>35.17</v>
      </c>
      <c r="CX7" s="38">
        <v>76.150000000000006</v>
      </c>
      <c r="CY7" s="38">
        <v>77.78</v>
      </c>
      <c r="CZ7" s="38">
        <v>81.73</v>
      </c>
      <c r="DA7" s="38">
        <v>83.84</v>
      </c>
      <c r="DB7" s="38">
        <v>85.57</v>
      </c>
      <c r="DC7" s="38">
        <v>88.64</v>
      </c>
      <c r="DD7" s="38">
        <v>89.93</v>
      </c>
      <c r="DE7" s="38">
        <v>89.88</v>
      </c>
      <c r="DF7" s="38">
        <v>91.52</v>
      </c>
      <c r="DG7" s="38">
        <v>90.33</v>
      </c>
      <c r="DH7" s="38">
        <v>90.15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</v>
      </c>
      <c r="EK7" s="38">
        <v>0.01</v>
      </c>
      <c r="EL7" s="38">
        <v>0</v>
      </c>
      <c r="EM7" s="38">
        <v>0</v>
      </c>
      <c r="EN7" s="38">
        <v>0</v>
      </c>
      <c r="EO7" s="38">
        <v>0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113</v>
      </c>
      <c r="E13" t="s">
        <v>113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富山県</cp:lastModifiedBy>
  <cp:lastPrinted>2021-01-22T06:24:11Z</cp:lastPrinted>
  <dcterms:created xsi:type="dcterms:W3CDTF">2020-12-04T03:13:58Z</dcterms:created>
  <dcterms:modified xsi:type="dcterms:W3CDTF">2021-02-12T02:51:37Z</dcterms:modified>
  <cp:category/>
</cp:coreProperties>
</file>