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6.238\財務係$\財務係共有\11.照会関係\令和02年度\【R030127締切】経営分析比較表\経営比較分析\R2経営比較分析表\02高岡市\回答案（令和元年度）\課長回答案\次長\"/>
    </mc:Choice>
  </mc:AlternateContent>
  <workbookProtection workbookAlgorithmName="SHA-512" workbookHashValue="nCDESl/+Wi19C5cjzeWQvbo7DGzHPJnplAgFXWsuPWIJYyhJkxRucAQcU0E20rc4Fk1fC3lTZTaExwz2fGZT6Q==" workbookSaltValue="XoSp841SApp6yGsAEnCi0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<sst xmlns="http://schemas.openxmlformats.org/spreadsheetml/2006/main" count="231" uniqueCount="117">
  <si>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</si>
  <si>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</si>
  <si>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</si>
  <si>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</si>
  <si>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</si>
  <si>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</si>
  <si>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</si>
  <si>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</si>
  <si>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</si>
  <si>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</si>
  <si>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</si>
  <si>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</si>
  <si>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</si>
  <si>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</si>
  <si>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</si>
  <si>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</si>
  <si>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</si>
  <si>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</si>
  <si>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</si>
  <si>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</si>
  <si>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</si>
  <si>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</si>
  <si>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</si>
  <si>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</si>
  <si>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</si>
  <si>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</si>
  <si>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</si>
  <si>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</si>
  <si>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</si>
  <si>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</si>
  <si>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</si>
  <si>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</si>
  <si>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</si>
  <si>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</si>
  <si>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</si>
  <si>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</si>
  <si>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</si>
  <si>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</si>
  <si>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</si>
  <si>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</si>
  <si>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</si>
  <si>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</si>
  <si>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</si>
  <si>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</si>
  <si>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</si>
  <si>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</si>
  <si>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</si>
  <si>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</si>
  <si>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</si>
  <si>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</si>
  <si>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</si>
  <si>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</si>
  <si>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</si>
  <si>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</si>
  <si>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</si>
  <si>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</si>
  <si>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</si>
  <si>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</si>
  <si>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</si>
  <si>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</si>
  <si>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</si>
  <si>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</si>
  <si>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</si>
  <si>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</si>
  <si>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</si>
  <si>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</si>
  <si>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</si>
  <si>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</si>
  <si>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</si>
  <si>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</si>
  <si>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</si>
  <si>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</si>
  <si>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</si>
  <si>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</si>
  <si>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</si>
  <si>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</si>
  <si>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</si>
  <si>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</si>
  <si>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</si>
  <si>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</si>
  <si>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</si>
  <si>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</si>
  <si>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</si>
  <si>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</si>
  <si>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</si>
  <si>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</si>
  <si>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</si>
  <si>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</si>
  <si>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</si>
  <si>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</si>
  <si>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</si>
  <si>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</si>
  <si>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</si>
  <si>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</si>
  <si>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</si>
  <si>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</si>
  <si>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</si>
  <si>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</si>
  <si>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</si>
  <si>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</si>
  <si>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</si>
  <si>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</si>
  <si>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</si>
  <si>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</si>
  <si>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</si>
  <si>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</si>
  <si>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</si>
  <si>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</si>
  <si>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</si>
  <si>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</si>
  <si>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</si>
  <si>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</si>
  <si>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</si>
  <si>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</si>
  <si>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・①経常収支比率は100％を保持し、②累積欠損金も発生しておらず健全な経営状況にあるといえる。今後も業務効率化を図る中、健全経営に努めていきたい。
・③流動比率は全国・類似団体平均を上回っているが100％を下回っていることから、さらなる健全経営に努めていきたい。
・④企業債残高対事業規模比率が全国・類似団体平均を大きく上回っている要因は、投資効率の低い農村部の整備によるものであるが、企業債の発行額を企業債償還額以下に抑制しているため、企業債残高は年々減少しており、今後も減少傾向で推移していく。
・⑤経費回収率は100％となっており、適切な使用料水準であると言える。今後も維持できるよう業務の効率化に努めていく。
・⑦施設利用率は、処理水量が人口減少により減少傾向にある。今後の需要を見極める中、施設規模の見直しを図る必要がある。
・⑧水洗化率は全国・類似団体平均を大きく上回っている。引き続き、未普及地域整備及び下水道未接続世帯への啓発を図り、普及促進に努めていきたい。</t>
    <rPh sb="103" eb="104">
      <t>シタ</t>
    </rPh>
    <rPh sb="104" eb="105">
      <t>マワ</t>
    </rPh>
    <rPh sb="118" eb="120">
      <t>ケンゼン</t>
    </rPh>
    <rPh sb="120" eb="122">
      <t>ケイエイ</t>
    </rPh>
    <rPh sb="123" eb="124">
      <t>ツト</t>
    </rPh>
    <rPh sb="134" eb="136">
      <t>キギョウ</t>
    </rPh>
    <rPh sb="136" eb="137">
      <t>サイ</t>
    </rPh>
    <rPh sb="137" eb="139">
      <t>ザンダカ</t>
    </rPh>
    <rPh sb="139" eb="140">
      <t>タイ</t>
    </rPh>
    <rPh sb="140" eb="142">
      <t>ジギョウ</t>
    </rPh>
    <rPh sb="142" eb="144">
      <t>キボ</t>
    </rPh>
    <rPh sb="144" eb="146">
      <t>ヒリツ</t>
    </rPh>
    <rPh sb="157" eb="158">
      <t>オオ</t>
    </rPh>
    <rPh sb="160" eb="162">
      <t>ウワマワ</t>
    </rPh>
    <rPh sb="166" eb="168">
      <t>ヨウイン</t>
    </rPh>
    <rPh sb="170" eb="172">
      <t>トウシ</t>
    </rPh>
    <rPh sb="172" eb="174">
      <t>コウリツ</t>
    </rPh>
    <rPh sb="175" eb="176">
      <t>ヒク</t>
    </rPh>
    <rPh sb="177" eb="179">
      <t>ノウソン</t>
    </rPh>
    <rPh sb="179" eb="180">
      <t>ブ</t>
    </rPh>
    <rPh sb="181" eb="183">
      <t>セイビ</t>
    </rPh>
    <rPh sb="207" eb="209">
      <t>イカ</t>
    </rPh>
    <rPh sb="225" eb="227">
      <t>ネンネン</t>
    </rPh>
    <rPh sb="227" eb="229">
      <t>ゲンショウ</t>
    </rPh>
    <rPh sb="252" eb="254">
      <t>ケイヒ</t>
    </rPh>
    <rPh sb="254" eb="256">
      <t>カイシュウ</t>
    </rPh>
    <rPh sb="256" eb="257">
      <t>リツ</t>
    </rPh>
    <rPh sb="269" eb="271">
      <t>テキセツ</t>
    </rPh>
    <rPh sb="272" eb="275">
      <t>シヨウリョウ</t>
    </rPh>
    <rPh sb="275" eb="277">
      <t>スイジュン</t>
    </rPh>
    <rPh sb="281" eb="282">
      <t>イ</t>
    </rPh>
    <rPh sb="370" eb="372">
      <t>スイセン</t>
    </rPh>
    <rPh sb="372" eb="373">
      <t>カ</t>
    </rPh>
    <rPh sb="375" eb="377">
      <t>ゼンコク</t>
    </rPh>
    <rPh sb="385" eb="386">
      <t>オオ</t>
    </rPh>
    <rPh sb="388" eb="390">
      <t>ウワマワ</t>
    </rPh>
    <rPh sb="395" eb="396">
      <t>ヒ</t>
    </rPh>
    <rPh sb="397" eb="398">
      <t>ツヅ</t>
    </rPh>
    <phoneticPr fontId="4"/>
  </si>
  <si>
    <t xml:space="preserve">・①有形固定資産減価償却率は、平成26年度の地方公営企業法適用以降、年々上昇しているものの、全国・類似団体平均を下回っている。
・②管渠老朽化率は、事業着手が比較的浅いため、法定耐用年数を超えた管渠はない。
</t>
    <rPh sb="2" eb="4">
      <t>ユウケイ</t>
    </rPh>
    <rPh sb="4" eb="6">
      <t>コテイ</t>
    </rPh>
    <rPh sb="6" eb="8">
      <t>シサン</t>
    </rPh>
    <rPh sb="8" eb="10">
      <t>ゲンカ</t>
    </rPh>
    <rPh sb="10" eb="12">
      <t>ショウキャク</t>
    </rPh>
    <rPh sb="12" eb="13">
      <t>リツ</t>
    </rPh>
    <rPh sb="15" eb="17">
      <t>ヘイセイ</t>
    </rPh>
    <rPh sb="19" eb="21">
      <t>ネンド</t>
    </rPh>
    <rPh sb="22" eb="24">
      <t>チホウ</t>
    </rPh>
    <rPh sb="24" eb="26">
      <t>コウエイ</t>
    </rPh>
    <rPh sb="26" eb="28">
      <t>キギョウ</t>
    </rPh>
    <rPh sb="28" eb="29">
      <t>ホウ</t>
    </rPh>
    <rPh sb="29" eb="31">
      <t>テキヨウ</t>
    </rPh>
    <rPh sb="31" eb="33">
      <t>イコウ</t>
    </rPh>
    <rPh sb="34" eb="36">
      <t>ネンネン</t>
    </rPh>
    <rPh sb="36" eb="38">
      <t>ジョウショウ</t>
    </rPh>
    <rPh sb="46" eb="48">
      <t>ゼンコク</t>
    </rPh>
    <rPh sb="49" eb="51">
      <t>ルイジ</t>
    </rPh>
    <rPh sb="51" eb="53">
      <t>ダンタイ</t>
    </rPh>
    <rPh sb="53" eb="55">
      <t>ヘイキン</t>
    </rPh>
    <rPh sb="56" eb="58">
      <t>シタマワ</t>
    </rPh>
    <rPh sb="66" eb="68">
      <t>カンキョ</t>
    </rPh>
    <rPh sb="68" eb="70">
      <t>ロウキュウ</t>
    </rPh>
    <rPh sb="70" eb="71">
      <t>カ</t>
    </rPh>
    <rPh sb="71" eb="72">
      <t>リツ</t>
    </rPh>
    <rPh sb="74" eb="76">
      <t>ジギョウ</t>
    </rPh>
    <rPh sb="76" eb="78">
      <t>チャクシュ</t>
    </rPh>
    <rPh sb="79" eb="82">
      <t>ヒカクテキ</t>
    </rPh>
    <rPh sb="82" eb="83">
      <t>アサ</t>
    </rPh>
    <rPh sb="87" eb="89">
      <t>ホウテイ</t>
    </rPh>
    <rPh sb="89" eb="91">
      <t>タイヨウ</t>
    </rPh>
    <rPh sb="91" eb="93">
      <t>ネンスウ</t>
    </rPh>
    <rPh sb="94" eb="95">
      <t>コ</t>
    </rPh>
    <rPh sb="97" eb="99">
      <t>カンキョ</t>
    </rPh>
    <phoneticPr fontId="4"/>
  </si>
  <si>
    <t>・効率的な事業運営に努めた結果、経常収支比率、経費回収率は100％を超え、概ね健全な経営状況にあると言える。しかし、企業債償還金の負担が大きいため流動比率が低く、今後さらなる経営改善が必要である。また、人口減少に伴う使用料収入の減少、施設の老朽化に伴う更新需要の増大など、経営環境は今後ますます厳しくなると予想される。
・未普及地域整備には、多額の投資が必要となることから、効率的な事業運営に努めていく中、上下水道ビジョンに基づき計画的に整備事業を進めていく必要がある。さらに、施設の統廃合など広域化についても検討する必要がある。
・令和３年度に本市の経営戦略である「高岡市上下水道ビジョン」を前期事業目標の達成度など進捗状況を確認するなか、令和４年度から始まる後期に向けて計画の見直しを行う。</t>
    <rPh sb="58" eb="60">
      <t>キギョウ</t>
    </rPh>
    <rPh sb="60" eb="61">
      <t>サイ</t>
    </rPh>
    <rPh sb="61" eb="63">
      <t>ショウカン</t>
    </rPh>
    <rPh sb="63" eb="64">
      <t>キン</t>
    </rPh>
    <rPh sb="161" eb="164">
      <t>ミフキュウ</t>
    </rPh>
    <rPh sb="164" eb="166">
      <t>チイキ</t>
    </rPh>
    <rPh sb="166" eb="168">
      <t>セイビ</t>
    </rPh>
    <rPh sb="171" eb="173">
      <t>タガク</t>
    </rPh>
    <rPh sb="174" eb="176">
      <t>トウシ</t>
    </rPh>
    <rPh sb="177" eb="179">
      <t>ヒツヨウ</t>
    </rPh>
    <rPh sb="201" eb="202">
      <t>ナカ</t>
    </rPh>
    <rPh sb="203" eb="205">
      <t>ジョウゲ</t>
    </rPh>
    <rPh sb="205" eb="207">
      <t>スイドウ</t>
    </rPh>
    <rPh sb="212" eb="213">
      <t>モト</t>
    </rPh>
    <rPh sb="215" eb="218">
      <t>ケイカクテキ</t>
    </rPh>
    <rPh sb="219" eb="221">
      <t>セイビ</t>
    </rPh>
    <rPh sb="221" eb="223">
      <t>ジギョウ</t>
    </rPh>
    <rPh sb="224" eb="225">
      <t>スス</t>
    </rPh>
    <rPh sb="229" eb="2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</si>
</sst>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5A-4696-80CA-AE159D98BC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785A-4696-80CA-AE159D98BC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104.64</c:v>
                </c:pt>
                <c:pt idx="1">
                  <c:v>108.07</c:v>
                </c:pt>
                <c:pt idx="2">
                  <c:v>108.93</c:v>
                </c:pt>
                <c:pt idx="3">
                  <c:v>104.53</c:v>
                </c:pt>
                <c:pt idx="4">
                  <c:v>100</c:v>
                </c:pt>
              </c:numCache>
            </c:numRef>
          </c:val>
          <c:extLst>
            <c:ext xmlns:c16="http://schemas.microsoft.com/office/drawing/2014/chart" uri="{C3380CC4-5D6E-409C-BE32-E72D297353CC}">
              <c16:uniqueId val="{00000000-74C6-45D2-94B8-C4DAF9DAD6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74C6-45D2-94B8-C4DAF9DAD6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4.5599999999999996</c:v>
                </c:pt>
                <c:pt idx="1">
                  <c:v>6.73</c:v>
                </c:pt>
                <c:pt idx="2">
                  <c:v>8.8699999999999992</c:v>
                </c:pt>
                <c:pt idx="3">
                  <c:v>10.95</c:v>
                </c:pt>
                <c:pt idx="4">
                  <c:v>12.87</c:v>
                </c:pt>
              </c:numCache>
            </c:numRef>
          </c:val>
          <c:extLst>
            <c:ext xmlns:c16="http://schemas.microsoft.com/office/drawing/2014/chart" uri="{C3380CC4-5D6E-409C-BE32-E72D297353CC}">
              <c16:uniqueId val="{00000000-6F48-4252-AAF7-62C7830BBF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6F48-4252-AAF7-62C7830BBF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CA-4112-88D9-0486AB7DAB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4ACA-4112-88D9-0486AB7DAB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45.54</c:v>
                </c:pt>
                <c:pt idx="1">
                  <c:v>27.56</c:v>
                </c:pt>
                <c:pt idx="2">
                  <c:v>11.31</c:v>
                </c:pt>
                <c:pt idx="3" formatCode="#,##0.00;&quot;△&quot;#,##0.00">
                  <c:v>0</c:v>
                </c:pt>
                <c:pt idx="4" formatCode="#,##0.00;&quot;△&quot;#,##0.00">
                  <c:v>0</c:v>
                </c:pt>
              </c:numCache>
            </c:numRef>
          </c:val>
          <c:extLst>
            <c:ext xmlns:c16="http://schemas.microsoft.com/office/drawing/2014/chart" uri="{C3380CC4-5D6E-409C-BE32-E72D297353CC}">
              <c16:uniqueId val="{00000000-9D7F-4D87-9522-3E868106D9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9D7F-4D87-9522-3E868106D9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45.83</c:v>
                </c:pt>
                <c:pt idx="1">
                  <c:v>58.72</c:v>
                </c:pt>
                <c:pt idx="2">
                  <c:v>74.16</c:v>
                </c:pt>
                <c:pt idx="3">
                  <c:v>80.040000000000006</c:v>
                </c:pt>
                <c:pt idx="4">
                  <c:v>89.85</c:v>
                </c:pt>
              </c:numCache>
            </c:numRef>
          </c:val>
          <c:extLst>
            <c:ext xmlns:c16="http://schemas.microsoft.com/office/drawing/2014/chart" uri="{C3380CC4-5D6E-409C-BE32-E72D297353CC}">
              <c16:uniqueId val="{00000000-4F25-47BB-A15F-8A6492AC57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4F25-47BB-A15F-8A6492AC57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2375.86</c:v>
                </c:pt>
                <c:pt idx="1">
                  <c:v>2270.71</c:v>
                </c:pt>
                <c:pt idx="2">
                  <c:v>2213.1999999999998</c:v>
                </c:pt>
                <c:pt idx="3">
                  <c:v>2198.4499999999998</c:v>
                </c:pt>
                <c:pt idx="4">
                  <c:v>2194.73</c:v>
                </c:pt>
              </c:numCache>
            </c:numRef>
          </c:val>
          <c:extLst>
            <c:ext xmlns:c16="http://schemas.microsoft.com/office/drawing/2014/chart" uri="{C3380CC4-5D6E-409C-BE32-E72D297353CC}">
              <c16:uniqueId val="{00000000-B93C-40CD-A982-734234D780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B93C-40CD-A982-734234D780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91.39</c:v>
                </c:pt>
                <c:pt idx="1">
                  <c:v>99.41</c:v>
                </c:pt>
                <c:pt idx="2">
                  <c:v>100</c:v>
                </c:pt>
                <c:pt idx="3">
                  <c:v>100</c:v>
                </c:pt>
                <c:pt idx="4">
                  <c:v>100</c:v>
                </c:pt>
              </c:numCache>
            </c:numRef>
          </c:val>
          <c:extLst>
            <c:ext xmlns:c16="http://schemas.microsoft.com/office/drawing/2014/chart" uri="{C3380CC4-5D6E-409C-BE32-E72D297353CC}">
              <c16:uniqueId val="{00000000-4DBF-472D-A83A-92867E4414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4DBF-472D-A83A-92867E4414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211.85</c:v>
                </c:pt>
                <c:pt idx="1">
                  <c:v>194.48</c:v>
                </c:pt>
                <c:pt idx="2">
                  <c:v>193.4</c:v>
                </c:pt>
                <c:pt idx="3">
                  <c:v>193.16</c:v>
                </c:pt>
                <c:pt idx="4">
                  <c:v>192.6</c:v>
                </c:pt>
              </c:numCache>
            </c:numRef>
          </c:val>
          <c:extLst>
            <c:ext xmlns:c16="http://schemas.microsoft.com/office/drawing/2014/chart" uri="{C3380CC4-5D6E-409C-BE32-E72D297353CC}">
              <c16:uniqueId val="{00000000-FF91-4A03-8F13-D010FFA951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FF91-4A03-8F13-D010FFA951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c:v>
                </c:pt>
                <c:pt idx="1">
                  <c:v>36.86</c:v>
                </c:pt>
                <c:pt idx="2">
                  <c:v>37.770000000000003</c:v>
                </c:pt>
                <c:pt idx="3">
                  <c:v>35.86</c:v>
                </c:pt>
                <c:pt idx="4">
                  <c:v>33.36</c:v>
                </c:pt>
              </c:numCache>
            </c:numRef>
          </c:val>
          <c:extLst>
            <c:ext xmlns:c16="http://schemas.microsoft.com/office/drawing/2014/chart" uri="{C3380CC4-5D6E-409C-BE32-E72D297353CC}">
              <c16:uniqueId val="{00000000-6F33-4472-AEEC-8D868A0D80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F33-4472-AEEC-8D868A0D80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84.44</c:v>
                </c:pt>
                <c:pt idx="1">
                  <c:v>85.18</c:v>
                </c:pt>
                <c:pt idx="2">
                  <c:v>85.52</c:v>
                </c:pt>
                <c:pt idx="3">
                  <c:v>86.62</c:v>
                </c:pt>
                <c:pt idx="4">
                  <c:v>87.17</c:v>
                </c:pt>
              </c:numCache>
            </c:numRef>
          </c:val>
          <c:extLst>
            <c:ext xmlns:c16="http://schemas.microsoft.com/office/drawing/2014/chart" uri="{C3380CC4-5D6E-409C-BE32-E72D297353CC}">
              <c16:uniqueId val="{00000000-9280-47BD-883A-DED5984F86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9280-47BD-883A-DED5984F86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富山県　高岡市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69" t="str">
        <f>データ!I6</f>
        <v>法適用</v>
      </c>
      <c r="C8" s="69"/>
      <c r="D8" s="69"/>
      <c r="E8" s="69"/>
      <c r="F8" s="69"/>
      <c r="G8" s="69"/>
      <c r="H8" s="69"/>
      <c r="I8" s="69" t="str">
        <f>データ!J6</f>
        <v>下水道事業</v>
      </c>
      <c r="J8" s="69"/>
      <c r="K8" s="69"/>
      <c r="L8" s="69"/>
      <c r="M8" s="69"/>
      <c r="N8" s="69"/>
      <c r="O8" s="69"/>
      <c r="P8" s="69" t="str">
        <f>データ!K6</f>
        <v>特定環境保全公共下水道</v>
      </c>
      <c r="Q8" s="69"/>
      <c r="R8" s="69"/>
      <c r="S8" s="69"/>
      <c r="T8" s="69"/>
      <c r="U8" s="69"/>
      <c r="V8" s="69"/>
      <c r="W8" s="69" t="str">
        <f>データ!L6</f>
        <v>D2</v>
      </c>
      <c r="X8" s="69"/>
      <c r="Y8" s="69"/>
      <c r="Z8" s="69"/>
      <c r="AA8" s="69"/>
      <c r="AB8" s="69"/>
      <c r="AC8" s="69"/>
      <c r="AD8" s="70" t="str">
        <f>データ!$M$6</f>
        <v>自治体職員</v>
      </c>
      <c r="AE8" s="70"/>
      <c r="AF8" s="70"/>
      <c r="AG8" s="70"/>
      <c r="AH8" s="70"/>
      <c r="AI8" s="70"/>
      <c r="AJ8" s="70"/>
      <c r="AK8" s="3"/>
      <c r="AL8" s="66">
        <f>データ!S6</f>
        <v>170493</v>
      </c>
      <c r="AM8" s="66"/>
      <c r="AN8" s="66"/>
      <c r="AO8" s="66"/>
      <c r="AP8" s="66"/>
      <c r="AQ8" s="66"/>
      <c r="AR8" s="66"/>
      <c r="AS8" s="66"/>
      <c r="AT8" s="65">
        <f>データ!T6</f>
        <v>209.57</v>
      </c>
      <c r="AU8" s="65"/>
      <c r="AV8" s="65"/>
      <c r="AW8" s="65"/>
      <c r="AX8" s="65"/>
      <c r="AY8" s="65"/>
      <c r="AZ8" s="65"/>
      <c r="BA8" s="65"/>
      <c r="BB8" s="65">
        <f>データ!U6</f>
        <v>813.54</v>
      </c>
      <c r="BC8" s="65"/>
      <c r="BD8" s="65"/>
      <c r="BE8" s="65"/>
      <c r="BF8" s="65"/>
      <c r="BG8" s="65"/>
      <c r="BH8" s="65"/>
      <c r="BI8" s="65"/>
      <c r="BJ8" s="3"/>
      <c r="BK8" s="3"/>
      <c r="BL8" s="67" t="s">
        <v>10</v>
      </c>
      <c r="BM8" s="68"/>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f>データ!O6</f>
        <v>40.880000000000003</v>
      </c>
      <c r="J10" s="65"/>
      <c r="K10" s="65"/>
      <c r="L10" s="65"/>
      <c r="M10" s="65"/>
      <c r="N10" s="65"/>
      <c r="O10" s="65"/>
      <c r="P10" s="65">
        <f>データ!P6</f>
        <v>17.71</v>
      </c>
      <c r="Q10" s="65"/>
      <c r="R10" s="65"/>
      <c r="S10" s="65"/>
      <c r="T10" s="65"/>
      <c r="U10" s="65"/>
      <c r="V10" s="65"/>
      <c r="W10" s="65">
        <f>データ!Q6</f>
        <v>79.11</v>
      </c>
      <c r="X10" s="65"/>
      <c r="Y10" s="65"/>
      <c r="Z10" s="65"/>
      <c r="AA10" s="65"/>
      <c r="AB10" s="65"/>
      <c r="AC10" s="65"/>
      <c r="AD10" s="66">
        <f>データ!R6</f>
        <v>3476</v>
      </c>
      <c r="AE10" s="66"/>
      <c r="AF10" s="66"/>
      <c r="AG10" s="66"/>
      <c r="AH10" s="66"/>
      <c r="AI10" s="66"/>
      <c r="AJ10" s="66"/>
      <c r="AK10" s="2"/>
      <c r="AL10" s="66">
        <f>データ!V6</f>
        <v>30021</v>
      </c>
      <c r="AM10" s="66"/>
      <c r="AN10" s="66"/>
      <c r="AO10" s="66"/>
      <c r="AP10" s="66"/>
      <c r="AQ10" s="66"/>
      <c r="AR10" s="66"/>
      <c r="AS10" s="66"/>
      <c r="AT10" s="65">
        <f>データ!W6</f>
        <v>10.95</v>
      </c>
      <c r="AU10" s="65"/>
      <c r="AV10" s="65"/>
      <c r="AW10" s="65"/>
      <c r="AX10" s="65"/>
      <c r="AY10" s="65"/>
      <c r="AZ10" s="65"/>
      <c r="BA10" s="65"/>
      <c r="BB10" s="65">
        <f>データ!X6</f>
        <v>2741.64</v>
      </c>
      <c r="BC10" s="65"/>
      <c r="BD10" s="65"/>
      <c r="BE10" s="65"/>
      <c r="BF10" s="65"/>
      <c r="BG10" s="65"/>
      <c r="BH10" s="65"/>
      <c r="BI10" s="65"/>
      <c r="BJ10" s="2"/>
      <c r="BK10" s="2"/>
      <c r="BL10" s="55" t="s">
        <v>22</v>
      </c>
      <c r="BM10" s="5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9" t="s">
        <v>26</v>
      </c>
      <c r="BM14" s="50"/>
      <c r="BN14" s="50"/>
      <c r="BO14" s="50"/>
      <c r="BP14" s="50"/>
      <c r="BQ14" s="50"/>
      <c r="BR14" s="50"/>
      <c r="BS14" s="50"/>
      <c r="BT14" s="50"/>
      <c r="BU14" s="50"/>
      <c r="BV14" s="50"/>
      <c r="BW14" s="50"/>
      <c r="BX14" s="50"/>
      <c r="BY14" s="50"/>
      <c r="BZ14" s="51"/>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27</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6" t="s">
        <v>28</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3"/>
      <c r="BM63" s="44"/>
      <c r="BN63" s="44"/>
      <c r="BO63" s="44"/>
      <c r="BP63" s="44"/>
      <c r="BQ63" s="44"/>
      <c r="BR63" s="44"/>
      <c r="BS63" s="44"/>
      <c r="BT63" s="44"/>
      <c r="BU63" s="44"/>
      <c r="BV63" s="44"/>
      <c r="BW63" s="44"/>
      <c r="BX63" s="44"/>
      <c r="BY63" s="44"/>
      <c r="BZ63" s="4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29</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6NCIDZWkOedK+JM+UKYGzr4bQbIoKIWbY4paHG0nfX+LoPT8+V9Ui0pZYhMrdp1LG3/4S4lFmRRC0l00VikqEw==" saltValue="77gWhnESnCIunEpM0XAi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28" t="s">
        <v>55</v>
      </c>
      <c r="B4" s="30"/>
      <c r="C4" s="30"/>
      <c r="D4" s="30"/>
      <c r="E4" s="30"/>
      <c r="F4" s="30"/>
      <c r="G4" s="30"/>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162027</v>
      </c>
      <c r="D6" s="33">
        <f t="shared" si="3"/>
        <v>46</v>
      </c>
      <c r="E6" s="33">
        <f t="shared" si="3"/>
        <v>17</v>
      </c>
      <c r="F6" s="33">
        <f t="shared" si="3"/>
        <v>4</v>
      </c>
      <c r="G6" s="33">
        <f t="shared" si="3"/>
        <v>0</v>
      </c>
      <c r="H6" s="33" t="str">
        <f t="shared" si="3"/>
        <v>富山県　高岡市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40.880000000000003</v>
      </c>
      <c r="P6" s="34">
        <f t="shared" si="3"/>
        <v>17.71</v>
      </c>
      <c r="Q6" s="34">
        <f t="shared" si="3"/>
        <v>79.11</v>
      </c>
      <c r="R6" s="34">
        <f t="shared" si="3"/>
        <v>3476</v>
      </c>
      <c r="S6" s="34">
        <f t="shared" si="3"/>
        <v>170493</v>
      </c>
      <c r="T6" s="34">
        <f t="shared" si="3"/>
        <v>209.57</v>
      </c>
      <c r="U6" s="34">
        <f t="shared" si="3"/>
        <v>813.54</v>
      </c>
      <c r="V6" s="34">
        <f t="shared" si="3"/>
        <v>30021</v>
      </c>
      <c r="W6" s="34">
        <f t="shared" si="3"/>
        <v>10.95</v>
      </c>
      <c r="X6" s="34">
        <f t="shared" si="3"/>
        <v>2741.64</v>
      </c>
      <c r="Y6" s="35">
        <f>IF(Y7="",NA(),Y7)</f>
        <v>104.64</v>
      </c>
      <c r="Z6" s="35">
        <f t="shared" ref="Z6:AH6" si="4">IF(Z7="",NA(),Z7)</f>
        <v>108.07</v>
      </c>
      <c r="AA6" s="35">
        <f t="shared" si="4"/>
        <v>108.93</v>
      </c>
      <c r="AB6" s="35">
        <f t="shared" si="4"/>
        <v>104.53</v>
      </c>
      <c r="AC6" s="35">
        <f t="shared" si="4"/>
        <v>100</v>
      </c>
      <c r="AD6" s="35">
        <f t="shared" si="4"/>
        <v>100.94</v>
      </c>
      <c r="AE6" s="35">
        <f t="shared" si="4"/>
        <v>100.85</v>
      </c>
      <c r="AF6" s="35">
        <f t="shared" si="4"/>
        <v>102.13</v>
      </c>
      <c r="AG6" s="35">
        <f t="shared" si="4"/>
        <v>101.72</v>
      </c>
      <c r="AH6" s="35">
        <f t="shared" si="4"/>
        <v>102.73</v>
      </c>
      <c r="AI6" s="34" t="str">
        <f>IF(AI7="","",IF(AI7="-","【-】","【"&amp;SUBSTITUTE(TEXT(AI7,"#,##0.00"),"-","△")&amp;"】"))</f>
        <v>【102.87】</v>
      </c>
      <c r="AJ6" s="35">
        <f>IF(AJ7="",NA(),AJ7)</f>
        <v>45.54</v>
      </c>
      <c r="AK6" s="35">
        <f t="shared" ref="AK6:AS6" si="5">IF(AK7="",NA(),AK7)</f>
        <v>27.56</v>
      </c>
      <c r="AL6" s="35">
        <f t="shared" si="5"/>
        <v>11.31</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45.83</v>
      </c>
      <c r="AV6" s="35">
        <f t="shared" ref="AV6:BD6" si="6">IF(AV7="",NA(),AV7)</f>
        <v>58.72</v>
      </c>
      <c r="AW6" s="35">
        <f t="shared" si="6"/>
        <v>74.16</v>
      </c>
      <c r="AX6" s="35">
        <f t="shared" si="6"/>
        <v>80.040000000000006</v>
      </c>
      <c r="AY6" s="35">
        <f t="shared" si="6"/>
        <v>89.85</v>
      </c>
      <c r="AZ6" s="35">
        <f t="shared" si="6"/>
        <v>49.07</v>
      </c>
      <c r="BA6" s="35">
        <f t="shared" si="6"/>
        <v>46.78</v>
      </c>
      <c r="BB6" s="35">
        <f t="shared" si="6"/>
        <v>47.44</v>
      </c>
      <c r="BC6" s="35">
        <f t="shared" si="6"/>
        <v>49.18</v>
      </c>
      <c r="BD6" s="35">
        <f t="shared" si="6"/>
        <v>47.72</v>
      </c>
      <c r="BE6" s="34" t="str">
        <f>IF(BE7="","",IF(BE7="-","【-】","【"&amp;SUBSTITUTE(TEXT(BE7,"#,##0.00"),"-","△")&amp;"】"))</f>
        <v>【49.61】</v>
      </c>
      <c r="BF6" s="35">
        <f>IF(BF7="",NA(),BF7)</f>
        <v>2375.86</v>
      </c>
      <c r="BG6" s="35">
        <f t="shared" ref="BG6:BO6" si="7">IF(BG7="",NA(),BG7)</f>
        <v>2270.71</v>
      </c>
      <c r="BH6" s="35">
        <f t="shared" si="7"/>
        <v>2213.1999999999998</v>
      </c>
      <c r="BI6" s="35">
        <f t="shared" si="7"/>
        <v>2198.4499999999998</v>
      </c>
      <c r="BJ6" s="35">
        <f t="shared" si="7"/>
        <v>2194.73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91.39</v>
      </c>
      <c r="BR6" s="35">
        <f t="shared" ref="BR6:BZ6" si="8">IF(BR7="",NA(),BR7)</f>
        <v>99.41</v>
      </c>
      <c r="BS6" s="35">
        <f t="shared" si="8"/>
        <v>100</v>
      </c>
      <c r="BT6" s="35">
        <f t="shared" si="8"/>
        <v>100</v>
      </c>
      <c r="BU6" s="35">
        <f t="shared" si="8"/>
        <v>100</v>
      </c>
      <c r="BV6" s="35">
        <f t="shared" si="8"/>
        <v>66.22</v>
      </c>
      <c r="BW6" s="35">
        <f t="shared" si="8"/>
        <v>69.87</v>
      </c>
      <c r="BX6" s="35">
        <f t="shared" si="8"/>
        <v>74.3</v>
      </c>
      <c r="BY6" s="35">
        <f t="shared" si="8"/>
        <v>72.260000000000005</v>
      </c>
      <c r="BZ6" s="35">
        <f t="shared" si="8"/>
        <v>71.84</v>
      </c>
      <c r="CA6" s="34" t="str">
        <f>IF(CA7="","",IF(CA7="-","【-】","【"&amp;SUBSTITUTE(TEXT(CA7,"#,##0.00"),"-","△")&amp;"】"))</f>
        <v>【74.17】</v>
      </c>
      <c r="CB6" s="35">
        <f>IF(CB7="",NA(),CB7)</f>
        <v>211.85</v>
      </c>
      <c r="CC6" s="35">
        <f t="shared" ref="CC6:CK6" si="9">IF(CC7="",NA(),CC7)</f>
        <v>194.48</v>
      </c>
      <c r="CD6" s="35">
        <f t="shared" si="9"/>
        <v>193.4</v>
      </c>
      <c r="CE6" s="35">
        <f t="shared" si="9"/>
        <v>193.16</v>
      </c>
      <c r="CF6" s="35">
        <f t="shared" si="9"/>
        <v>192.6</v>
      </c>
      <c r="CG6" s="35">
        <f t="shared" si="9"/>
        <v>246.72</v>
      </c>
      <c r="CH6" s="35">
        <f t="shared" si="9"/>
        <v>234.96</v>
      </c>
      <c r="CI6" s="35">
        <f t="shared" si="9"/>
        <v>221.81</v>
      </c>
      <c r="CJ6" s="35">
        <f t="shared" si="9"/>
        <v>230.02</v>
      </c>
      <c r="CK6" s="35">
        <f t="shared" si="9"/>
        <v>228.47</v>
      </c>
      <c r="CL6" s="34" t="str">
        <f>IF(CL7="","",IF(CL7="-","【-】","【"&amp;SUBSTITUTE(TEXT(CL7,"#,##0.00"),"-","△")&amp;"】"))</f>
        <v>【218.56】</v>
      </c>
      <c r="CM6" s="35">
        <f>IF(CM7="",NA(),CM7)</f>
        <v>38</v>
      </c>
      <c r="CN6" s="35">
        <f t="shared" ref="CN6:CV6" si="10">IF(CN7="",NA(),CN7)</f>
        <v>36.86</v>
      </c>
      <c r="CO6" s="35">
        <f t="shared" si="10"/>
        <v>37.770000000000003</v>
      </c>
      <c r="CP6" s="35">
        <f t="shared" si="10"/>
        <v>35.86</v>
      </c>
      <c r="CQ6" s="35">
        <f t="shared" si="10"/>
        <v>33.36</v>
      </c>
      <c r="CR6" s="35">
        <f t="shared" si="10"/>
        <v>41.35</v>
      </c>
      <c r="CS6" s="35">
        <f t="shared" si="10"/>
        <v>42.9</v>
      </c>
      <c r="CT6" s="35">
        <f t="shared" si="10"/>
        <v>43.36</v>
      </c>
      <c r="CU6" s="35">
        <f t="shared" si="10"/>
        <v>42.56</v>
      </c>
      <c r="CV6" s="35">
        <f t="shared" si="10"/>
        <v>42.47</v>
      </c>
      <c r="CW6" s="34" t="str">
        <f>IF(CW7="","",IF(CW7="-","【-】","【"&amp;SUBSTITUTE(TEXT(CW7,"#,##0.00"),"-","△")&amp;"】"))</f>
        <v>【42.86】</v>
      </c>
      <c r="CX6" s="35">
        <f>IF(CX7="",NA(),CX7)</f>
        <v>84.44</v>
      </c>
      <c r="CY6" s="35">
        <f t="shared" ref="CY6:DG6" si="11">IF(CY7="",NA(),CY7)</f>
        <v>85.18</v>
      </c>
      <c r="CZ6" s="35">
        <f t="shared" si="11"/>
        <v>85.52</v>
      </c>
      <c r="DA6" s="35">
        <f t="shared" si="11"/>
        <v>86.62</v>
      </c>
      <c r="DB6" s="35">
        <f t="shared" si="11"/>
        <v>87.17</v>
      </c>
      <c r="DC6" s="35">
        <f t="shared" si="11"/>
        <v>82.9</v>
      </c>
      <c r="DD6" s="35">
        <f t="shared" si="11"/>
        <v>83.5</v>
      </c>
      <c r="DE6" s="35">
        <f t="shared" si="11"/>
        <v>83.06</v>
      </c>
      <c r="DF6" s="35">
        <f t="shared" si="11"/>
        <v>83.32</v>
      </c>
      <c r="DG6" s="35">
        <f t="shared" si="11"/>
        <v>83.75</v>
      </c>
      <c r="DH6" s="34" t="str">
        <f>IF(DH7="","",IF(DH7="-","【-】","【"&amp;SUBSTITUTE(TEXT(DH7,"#,##0.00"),"-","△")&amp;"】"))</f>
        <v>【84.20】</v>
      </c>
      <c r="DI6" s="35">
        <f>IF(DI7="",NA(),DI7)</f>
        <v>4.5599999999999996</v>
      </c>
      <c r="DJ6" s="35">
        <f t="shared" ref="DJ6:DR6" si="12">IF(DJ7="",NA(),DJ7)</f>
        <v>6.73</v>
      </c>
      <c r="DK6" s="35">
        <f t="shared" si="12"/>
        <v>8.8699999999999992</v>
      </c>
      <c r="DL6" s="35">
        <f t="shared" si="12"/>
        <v>10.95</v>
      </c>
      <c r="DM6" s="35">
        <f t="shared" si="12"/>
        <v>12.87</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162027</v>
      </c>
      <c r="D7" s="37">
        <v>46</v>
      </c>
      <c r="E7" s="37">
        <v>17</v>
      </c>
      <c r="F7" s="37">
        <v>4</v>
      </c>
      <c r="G7" s="37">
        <v>0</v>
      </c>
      <c r="H7" s="37" t="s">
        <v>96</v>
      </c>
      <c r="I7" s="37" t="s">
        <v>97</v>
      </c>
      <c r="J7" s="37" t="s">
        <v>98</v>
      </c>
      <c r="K7" s="37" t="s">
        <v>99</v>
      </c>
      <c r="L7" s="37" t="s">
        <v>100</v>
      </c>
      <c r="M7" s="37" t="s">
        <v>101</v>
      </c>
      <c r="N7" s="38" t="s">
        <v>102</v>
      </c>
      <c r="O7" s="38">
        <v>40.880000000000003</v>
      </c>
      <c r="P7" s="38">
        <v>17.71</v>
      </c>
      <c r="Q7" s="38">
        <v>79.11</v>
      </c>
      <c r="R7" s="38">
        <v>3476</v>
      </c>
      <c r="S7" s="38">
        <v>170493</v>
      </c>
      <c r="T7" s="38">
        <v>209.57</v>
      </c>
      <c r="U7" s="38">
        <v>813.54</v>
      </c>
      <c r="V7" s="38">
        <v>30021</v>
      </c>
      <c r="W7" s="38">
        <v>10.95</v>
      </c>
      <c r="X7" s="38">
        <v>2741.64</v>
      </c>
      <c r="Y7" s="38">
        <v>104.64</v>
      </c>
      <c r="Z7" s="38">
        <v>108.07</v>
      </c>
      <c r="AA7" s="38">
        <v>108.93</v>
      </c>
      <c r="AB7" s="38">
        <v>104.53</v>
      </c>
      <c r="AC7" s="38">
        <v>100</v>
      </c>
      <c r="AD7" s="38">
        <v>100.94</v>
      </c>
      <c r="AE7" s="38">
        <v>100.85</v>
      </c>
      <c r="AF7" s="38">
        <v>102.13</v>
      </c>
      <c r="AG7" s="38">
        <v>101.72</v>
      </c>
      <c r="AH7" s="38">
        <v>102.73</v>
      </c>
      <c r="AI7" s="38">
        <v>102.87</v>
      </c>
      <c r="AJ7" s="38">
        <v>45.54</v>
      </c>
      <c r="AK7" s="38">
        <v>27.56</v>
      </c>
      <c r="AL7" s="38">
        <v>11.31</v>
      </c>
      <c r="AM7" s="38">
        <v>0</v>
      </c>
      <c r="AN7" s="38">
        <v>0</v>
      </c>
      <c r="AO7" s="38">
        <v>101.85</v>
      </c>
      <c r="AP7" s="38">
        <v>110.77</v>
      </c>
      <c r="AQ7" s="38">
        <v>109.51</v>
      </c>
      <c r="AR7" s="38">
        <v>112.88</v>
      </c>
      <c r="AS7" s="38">
        <v>94.97</v>
      </c>
      <c r="AT7" s="38">
        <v>76.63</v>
      </c>
      <c r="AU7" s="38">
        <v>45.83</v>
      </c>
      <c r="AV7" s="38">
        <v>58.72</v>
      </c>
      <c r="AW7" s="38">
        <v>74.16</v>
      </c>
      <c r="AX7" s="38">
        <v>80.040000000000006</v>
      </c>
      <c r="AY7" s="38">
        <v>89.85</v>
      </c>
      <c r="AZ7" s="38">
        <v>49.07</v>
      </c>
      <c r="BA7" s="38">
        <v>46.78</v>
      </c>
      <c r="BB7" s="38">
        <v>47.44</v>
      </c>
      <c r="BC7" s="38">
        <v>49.18</v>
      </c>
      <c r="BD7" s="38">
        <v>47.72</v>
      </c>
      <c r="BE7" s="38">
        <v>49.61</v>
      </c>
      <c r="BF7" s="38">
        <v>2375.86</v>
      </c>
      <c r="BG7" s="38">
        <v>2270.71</v>
      </c>
      <c r="BH7" s="38">
        <v>2213.1999999999998</v>
      </c>
      <c r="BI7" s="38">
        <v>2198.4499999999998</v>
      </c>
      <c r="BJ7" s="38">
        <v>2194.73</v>
      </c>
      <c r="BK7" s="38">
        <v>1434.89</v>
      </c>
      <c r="BL7" s="38">
        <v>1298.9100000000001</v>
      </c>
      <c r="BM7" s="38">
        <v>1243.71</v>
      </c>
      <c r="BN7" s="38">
        <v>1194.1500000000001</v>
      </c>
      <c r="BO7" s="38">
        <v>1206.79</v>
      </c>
      <c r="BP7" s="38">
        <v>1218.7</v>
      </c>
      <c r="BQ7" s="38">
        <v>91.39</v>
      </c>
      <c r="BR7" s="38">
        <v>99.41</v>
      </c>
      <c r="BS7" s="38">
        <v>100</v>
      </c>
      <c r="BT7" s="38">
        <v>100</v>
      </c>
      <c r="BU7" s="38">
        <v>100</v>
      </c>
      <c r="BV7" s="38">
        <v>66.22</v>
      </c>
      <c r="BW7" s="38">
        <v>69.87</v>
      </c>
      <c r="BX7" s="38">
        <v>74.3</v>
      </c>
      <c r="BY7" s="38">
        <v>72.260000000000005</v>
      </c>
      <c r="BZ7" s="38">
        <v>71.84</v>
      </c>
      <c r="CA7" s="38">
        <v>74.17</v>
      </c>
      <c r="CB7" s="38">
        <v>211.85</v>
      </c>
      <c r="CC7" s="38">
        <v>194.48</v>
      </c>
      <c r="CD7" s="38">
        <v>193.4</v>
      </c>
      <c r="CE7" s="38">
        <v>193.16</v>
      </c>
      <c r="CF7" s="38">
        <v>192.6</v>
      </c>
      <c r="CG7" s="38">
        <v>246.72</v>
      </c>
      <c r="CH7" s="38">
        <v>234.96</v>
      </c>
      <c r="CI7" s="38">
        <v>221.81</v>
      </c>
      <c r="CJ7" s="38">
        <v>230.02</v>
      </c>
      <c r="CK7" s="38">
        <v>228.47</v>
      </c>
      <c r="CL7" s="38">
        <v>218.56</v>
      </c>
      <c r="CM7" s="38">
        <v>38</v>
      </c>
      <c r="CN7" s="38">
        <v>36.86</v>
      </c>
      <c r="CO7" s="38">
        <v>37.770000000000003</v>
      </c>
      <c r="CP7" s="38">
        <v>35.86</v>
      </c>
      <c r="CQ7" s="38">
        <v>33.36</v>
      </c>
      <c r="CR7" s="38">
        <v>41.35</v>
      </c>
      <c r="CS7" s="38">
        <v>42.9</v>
      </c>
      <c r="CT7" s="38">
        <v>43.36</v>
      </c>
      <c r="CU7" s="38">
        <v>42.56</v>
      </c>
      <c r="CV7" s="38">
        <v>42.47</v>
      </c>
      <c r="CW7" s="38">
        <v>42.86</v>
      </c>
      <c r="CX7" s="38">
        <v>84.44</v>
      </c>
      <c r="CY7" s="38">
        <v>85.18</v>
      </c>
      <c r="CZ7" s="38">
        <v>85.52</v>
      </c>
      <c r="DA7" s="38">
        <v>86.62</v>
      </c>
      <c r="DB7" s="38">
        <v>87.17</v>
      </c>
      <c r="DC7" s="38">
        <v>82.9</v>
      </c>
      <c r="DD7" s="38">
        <v>83.5</v>
      </c>
      <c r="DE7" s="38">
        <v>83.06</v>
      </c>
      <c r="DF7" s="38">
        <v>83.32</v>
      </c>
      <c r="DG7" s="38">
        <v>83.75</v>
      </c>
      <c r="DH7" s="38">
        <v>84.2</v>
      </c>
      <c r="DI7" s="38">
        <v>4.5599999999999996</v>
      </c>
      <c r="DJ7" s="38">
        <v>6.73</v>
      </c>
      <c r="DK7" s="38">
        <v>8.8699999999999992</v>
      </c>
      <c r="DL7" s="38">
        <v>10.95</v>
      </c>
      <c r="DM7" s="38">
        <v>12.87</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高岡市上下水道局</cp:lastModifiedBy>
  <cp:lastPrinted>2021-01-27T08:15:30Z</cp:lastPrinted>
  <dcterms:created xsi:type="dcterms:W3CDTF">2020-12-04T02:32:32Z</dcterms:created>
  <dcterms:modified xsi:type="dcterms:W3CDTF">2021-01-27T23:12:21Z</dcterms:modified>
  <cp:category/>
</cp:coreProperties>
</file>