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6.238\財務係$\財務係共有\11.照会関係\令和02年度\【R030127締切】経営分析比較表\経営比較分析\R2経営比較分析表\02高岡市\回答案（令和元年度）\課長回答案\次長\"/>
    </mc:Choice>
  </mc:AlternateContent>
  <workbookProtection workbookAlgorithmName="SHA-512" workbookHashValue="4MKVT90uynTF8iWkIrng2yNK7hCeA6hfBuGvJe9FklfVDeqi/C97xCq3vzNNMtnXqDKE2uyD8+r9C30FC4VYlQ==" workbookSaltValue="50zct/ixZ8r/GErstmCWZg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E85" i="4"/>
  <c r="BB10" i="4"/>
  <c r="AT10" i="4"/>
  <c r="P10" i="4"/>
  <c r="I10" i="4"/>
  <c r="AT8" i="4"/>
  <c r="AL8" i="4"/>
  <c r="W8" i="4"/>
  <c r="P8" i="4"/>
  <c r="B6" i="4"/>
</calcChain>
</file>

<file path=xl/sharedStrings.xml><?xml version="1.0" encoding="utf-8"?>
<sst xmlns="http://schemas.openxmlformats.org/spreadsheetml/2006/main" count="231" uniqueCount="117">
  <si>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</si>
  <si>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</si>
  <si>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</si>
  <si>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</si>
  <si>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</si>
  <si>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</si>
  <si>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</si>
  <si>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</si>
  <si>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</si>
  <si>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</si>
  <si>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</si>
  <si>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</si>
  <si>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</si>
  <si>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</si>
  <si>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</si>
  <si>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</si>
  <si>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</si>
  <si>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</si>
  <si>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</si>
  <si>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</si>
  <si>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</si>
  <si>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</si>
  <si>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</si>
  <si>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</si>
  <si>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</si>
  <si>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</si>
  <si>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</si>
  <si>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</si>
  <si>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</si>
  <si>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</si>
  <si>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</si>
  <si>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</si>
  <si>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</si>
  <si>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</si>
  <si>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</si>
  <si>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</si>
  <si>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</si>
  <si>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</si>
  <si>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</si>
  <si>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</si>
  <si>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</si>
  <si>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</si>
  <si>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</si>
  <si>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</si>
  <si>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</si>
  <si>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</si>
  <si>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</si>
  <si>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</si>
  <si>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</si>
  <si>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</si>
  <si>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</si>
  <si>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</si>
  <si>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</si>
  <si>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</si>
  <si>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</si>
  <si>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</si>
  <si>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</si>
  <si>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</si>
  <si>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</si>
  <si>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</si>
  <si>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</si>
  <si>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</si>
  <si>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</si>
  <si>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</si>
  <si>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</si>
  <si>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</si>
  <si>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</si>
  <si>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</si>
  <si>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</si>
  <si>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</si>
  <si>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</si>
  <si>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</si>
  <si>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</si>
  <si>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</si>
  <si>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</si>
  <si>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</si>
  <si>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</si>
  <si>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</si>
  <si>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</si>
  <si>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</si>
  <si>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</si>
  <si>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</si>
  <si>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</si>
  <si>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</si>
  <si>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</si>
  <si>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</si>
  <si>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</si>
  <si>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</si>
  <si>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</si>
  <si>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</si>
  <si>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</si>
  <si>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</si>
  <si>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</si>
  <si>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</si>
  <si>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</si>
  <si>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</si>
  <si>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高岡市</t>
  </si>
  <si>
    <t>法適用</t>
  </si>
  <si>
    <t>下水道事業</t>
  </si>
  <si>
    <t>農業集落排水</t>
  </si>
  <si>
    <t>F1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</si>
  <si>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</si>
  <si>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</si>
  <si>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</si>
  <si>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</si>
  <si>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</si>
  <si>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</si>
  <si>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</si>
  <si>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</si>
  <si>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</si>
  <si>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</si>
  <si>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</si>
  <si>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</si>
  <si>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</si>
  <si>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・①経常収支比率は100％を保持し、②累積欠損金も発生しておらず健全な経営状況にあるといえる。今後も業務効率化を図る中、健全経営に努めていきたい。
・③流動比率は企業債償還金が大きく、全国・類似団体平均を下回っている。
・④企業債残高対事業規模比率は類似団体平均を上回っているものの、現在、農業集落排水事業においては企業債を発行しておらず、企業債残高は年々減少傾向で推移している。
・⑤経費回収率は100％となっており、適切な使用料水準であると言える。今後も業務の効率化を図る中、使用料水準を維持できるよう努めていきたい。
・⑦施設利用率は、処理水量が人口減少により減少傾向にある。今後の需要を見極める中、施設規模の見直しを図る必要がある。
・⑧水洗化率は全国・類似団体平均を上回っているものの、水洗化人口は人口減少に伴い減少傾向にある。</t>
    <rPh sb="14" eb="16">
      <t>ホジ</t>
    </rPh>
    <rPh sb="81" eb="83">
      <t>キギョウ</t>
    </rPh>
    <rPh sb="83" eb="84">
      <t>サイ</t>
    </rPh>
    <rPh sb="84" eb="86">
      <t>ショウカン</t>
    </rPh>
    <rPh sb="86" eb="87">
      <t>キン</t>
    </rPh>
    <rPh sb="88" eb="89">
      <t>オオ</t>
    </rPh>
    <rPh sb="95" eb="97">
      <t>ルイジ</t>
    </rPh>
    <rPh sb="97" eb="99">
      <t>ダンタイ</t>
    </rPh>
    <rPh sb="99" eb="101">
      <t>ヘイキン</t>
    </rPh>
    <rPh sb="102" eb="104">
      <t>シタマワ</t>
    </rPh>
    <rPh sb="112" eb="114">
      <t>キギョウ</t>
    </rPh>
    <rPh sb="114" eb="115">
      <t>サイ</t>
    </rPh>
    <rPh sb="115" eb="117">
      <t>ザンダカ</t>
    </rPh>
    <rPh sb="117" eb="118">
      <t>タイ</t>
    </rPh>
    <rPh sb="118" eb="120">
      <t>ジギョウ</t>
    </rPh>
    <rPh sb="120" eb="122">
      <t>キボ</t>
    </rPh>
    <rPh sb="122" eb="124">
      <t>ヒリツ</t>
    </rPh>
    <rPh sb="132" eb="134">
      <t>ウワマワ</t>
    </rPh>
    <rPh sb="142" eb="144">
      <t>ゲンザイ</t>
    </rPh>
    <rPh sb="145" eb="147">
      <t>ノウギョウ</t>
    </rPh>
    <rPh sb="147" eb="149">
      <t>シュウラク</t>
    </rPh>
    <rPh sb="149" eb="151">
      <t>ハイスイ</t>
    </rPh>
    <rPh sb="151" eb="153">
      <t>ジギョウ</t>
    </rPh>
    <rPh sb="158" eb="160">
      <t>キギョウ</t>
    </rPh>
    <rPh sb="160" eb="161">
      <t>サイ</t>
    </rPh>
    <rPh sb="162" eb="164">
      <t>ハッコウ</t>
    </rPh>
    <rPh sb="170" eb="172">
      <t>キギョウ</t>
    </rPh>
    <rPh sb="172" eb="173">
      <t>サイ</t>
    </rPh>
    <rPh sb="173" eb="175">
      <t>ザンダカ</t>
    </rPh>
    <rPh sb="176" eb="178">
      <t>ネンネン</t>
    </rPh>
    <rPh sb="178" eb="180">
      <t>ゲンショウ</t>
    </rPh>
    <rPh sb="180" eb="182">
      <t>ケイコウ</t>
    </rPh>
    <rPh sb="183" eb="185">
      <t>スイイ</t>
    </rPh>
    <rPh sb="193" eb="195">
      <t>ケイヒ</t>
    </rPh>
    <rPh sb="195" eb="197">
      <t>カイシュウ</t>
    </rPh>
    <rPh sb="197" eb="198">
      <t>リツ</t>
    </rPh>
    <rPh sb="210" eb="212">
      <t>テキセツ</t>
    </rPh>
    <rPh sb="213" eb="216">
      <t>シヨウリョウ</t>
    </rPh>
    <rPh sb="216" eb="218">
      <t>スイジュン</t>
    </rPh>
    <rPh sb="222" eb="223">
      <t>イ</t>
    </rPh>
    <rPh sb="236" eb="237">
      <t>ハカ</t>
    </rPh>
    <rPh sb="238" eb="239">
      <t>ナカ</t>
    </rPh>
    <rPh sb="240" eb="243">
      <t>シヨウリョウ</t>
    </rPh>
    <rPh sb="243" eb="245">
      <t>スイジュン</t>
    </rPh>
    <rPh sb="253" eb="254">
      <t>ツト</t>
    </rPh>
    <rPh sb="323" eb="325">
      <t>スイセン</t>
    </rPh>
    <rPh sb="325" eb="326">
      <t>カ</t>
    </rPh>
    <rPh sb="328" eb="330">
      <t>ゼンコク</t>
    </rPh>
    <rPh sb="338" eb="340">
      <t>ウワマワ</t>
    </rPh>
    <rPh sb="348" eb="351">
      <t>スイセンカ</t>
    </rPh>
    <rPh sb="351" eb="353">
      <t>ジンコウ</t>
    </rPh>
    <rPh sb="354" eb="356">
      <t>ジンコウ</t>
    </rPh>
    <rPh sb="356" eb="358">
      <t>ゲンショウ</t>
    </rPh>
    <rPh sb="359" eb="360">
      <t>トモナ</t>
    </rPh>
    <rPh sb="361" eb="363">
      <t>ゲンショウ</t>
    </rPh>
    <rPh sb="363" eb="365">
      <t>ケイコウ</t>
    </rPh>
    <phoneticPr fontId="4"/>
  </si>
  <si>
    <t xml:space="preserve">・①有形固定資産減価償却率は平成26年度から地方公営企業法を適用しており、全国・類似団体平均を下回っている。
・②管渠老朽化率は、事業着手が比較的浅いため、法定耐用年数を超えた管渠はない。
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4" eb="16">
      <t>ヘイセイ</t>
    </rPh>
    <rPh sb="18" eb="20">
      <t>ネンド</t>
    </rPh>
    <rPh sb="22" eb="24">
      <t>チホウ</t>
    </rPh>
    <rPh sb="24" eb="26">
      <t>コウエイ</t>
    </rPh>
    <rPh sb="26" eb="28">
      <t>キギョウ</t>
    </rPh>
    <rPh sb="28" eb="29">
      <t>ホウ</t>
    </rPh>
    <rPh sb="30" eb="32">
      <t>テキヨウ</t>
    </rPh>
    <rPh sb="37" eb="39">
      <t>ゼンコク</t>
    </rPh>
    <rPh sb="40" eb="42">
      <t>ルイジ</t>
    </rPh>
    <rPh sb="42" eb="44">
      <t>ダンタイ</t>
    </rPh>
    <rPh sb="44" eb="46">
      <t>ヘイキン</t>
    </rPh>
    <rPh sb="47" eb="49">
      <t>シタマワ</t>
    </rPh>
    <rPh sb="57" eb="59">
      <t>カンキョ</t>
    </rPh>
    <rPh sb="59" eb="61">
      <t>ロウキュウ</t>
    </rPh>
    <rPh sb="61" eb="62">
      <t>カ</t>
    </rPh>
    <rPh sb="62" eb="63">
      <t>リツ</t>
    </rPh>
    <rPh sb="65" eb="67">
      <t>ジギョウ</t>
    </rPh>
    <rPh sb="67" eb="69">
      <t>チャクシュ</t>
    </rPh>
    <rPh sb="70" eb="73">
      <t>ヒカクテキ</t>
    </rPh>
    <rPh sb="73" eb="74">
      <t>アサ</t>
    </rPh>
    <rPh sb="78" eb="80">
      <t>ホウテイ</t>
    </rPh>
    <rPh sb="80" eb="82">
      <t>タイヨウ</t>
    </rPh>
    <rPh sb="82" eb="84">
      <t>ネンスウ</t>
    </rPh>
    <rPh sb="85" eb="86">
      <t>コ</t>
    </rPh>
    <rPh sb="88" eb="90">
      <t>カンキョ</t>
    </rPh>
    <phoneticPr fontId="4"/>
  </si>
  <si>
    <t>・効率的な事業運営に努めた結果、経常収支比率、経費回収率は100％を超え、概ね健全な経営状況にあると言える。しかし、企業債償還金の負担が大きいため流動比率が低く、今後さらなる経営改善が必要である。また、人口減少に伴う使用料収入の減少、施設の老朽化に伴う更新需要の増大など、経営環境は今後ますます厳しくなると予想される。
・今後、施設の老朽化に伴う更新需要の増大が見込まれることから、流域下水道への接続や施設の統廃合など広域化を検討するなど、効率的な事業運営に努めていく必要がある。
・令和３年度に本市の経営戦略である「高岡市上下水道ビジョン」を前期事業目標の達成度など進捗状況を確認するなか、令和４年度から始まる後期に向けて計画の見直しを行う。</t>
    <rPh sb="181" eb="183">
      <t>ミコ</t>
    </rPh>
    <rPh sb="201" eb="203">
      <t>シセツ</t>
    </rPh>
    <rPh sb="204" eb="207">
      <t>トウハイゴウ</t>
    </rPh>
    <rPh sb="209" eb="212">
      <t>コウイキカ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</si>
</sst>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A-4BAE-8890-0FCA2F5F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0.04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A-4BAE-8890-0FCA2F5F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69.400000000000006</c:v>
                </c:pt>
                <c:pt idx="1">
                  <c:v>68.16</c:v>
                </c:pt>
                <c:pt idx="2">
                  <c:v>72.08</c:v>
                </c:pt>
                <c:pt idx="3">
                  <c:v>71.31</c:v>
                </c:pt>
                <c:pt idx="4">
                  <c:v>69.510000000000005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D-4DD6-A36B-24DF60A5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56.72</c:v>
                </c:pt>
                <c:pt idx="4">
                  <c:v>54.06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8D-4DD6-A36B-24DF60A5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97.95</c:v>
                </c:pt>
                <c:pt idx="1">
                  <c:v>98.26</c:v>
                </c:pt>
                <c:pt idx="2">
                  <c:v>98.37</c:v>
                </c:pt>
                <c:pt idx="3">
                  <c:v>98.51</c:v>
                </c:pt>
                <c:pt idx="4">
                  <c:v>98.33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9-4379-B2AB-7DD8A336F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90.04</c:v>
                </c:pt>
                <c:pt idx="4">
                  <c:v>90.11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B9-4379-B2AB-7DD8A336F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101.47</c:v>
                </c:pt>
                <c:pt idx="1">
                  <c:v>101.6</c:v>
                </c:pt>
                <c:pt idx="2">
                  <c:v>101.47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64-48CC-A8B3-0FF11F56B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99.64</c:v>
                </c:pt>
                <c:pt idx="1">
                  <c:v>99.66</c:v>
                </c:pt>
                <c:pt idx="2">
                  <c:v>100.95</c:v>
                </c:pt>
                <c:pt idx="3">
                  <c:v>101.27</c:v>
                </c:pt>
                <c:pt idx="4">
                  <c:v>101.91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64-48CC-A8B3-0FF11F56B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7.31</c:v>
                </c:pt>
                <c:pt idx="1">
                  <c:v>10.51</c:v>
                </c:pt>
                <c:pt idx="2">
                  <c:v>13.65</c:v>
                </c:pt>
                <c:pt idx="3">
                  <c:v>16.760000000000002</c:v>
                </c:pt>
                <c:pt idx="4">
                  <c:v>19.89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63-4C59-B3B5-4F193284F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22.41</c:v>
                </c:pt>
                <c:pt idx="1">
                  <c:v>22.9</c:v>
                </c:pt>
                <c:pt idx="2">
                  <c:v>24.87</c:v>
                </c:pt>
                <c:pt idx="3">
                  <c:v>24.32</c:v>
                </c:pt>
                <c:pt idx="4">
                  <c:v>28.19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63-4C59-B3B5-4F193284F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E-4BB2-8B82-6F4EA4E1C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AE-4BB2-8B82-6F4EA4E1C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A-4D20-AEF7-B0C66BB05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214.61</c:v>
                </c:pt>
                <c:pt idx="1">
                  <c:v>225.39</c:v>
                </c:pt>
                <c:pt idx="2">
                  <c:v>224.04</c:v>
                </c:pt>
                <c:pt idx="3">
                  <c:v>137.09</c:v>
                </c:pt>
                <c:pt idx="4">
                  <c:v>127.98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BA-4D20-AEF7-B0C66BB05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28.58</c:v>
                </c:pt>
                <c:pt idx="1">
                  <c:v>34.090000000000003</c:v>
                </c:pt>
                <c:pt idx="2">
                  <c:v>37.31</c:v>
                </c:pt>
                <c:pt idx="3">
                  <c:v>34.17</c:v>
                </c:pt>
                <c:pt idx="4">
                  <c:v>34.58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8E-4C96-B558-7843E715E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29.45</c:v>
                </c:pt>
                <c:pt idx="1">
                  <c:v>31.84</c:v>
                </c:pt>
                <c:pt idx="2">
                  <c:v>29.91</c:v>
                </c:pt>
                <c:pt idx="3">
                  <c:v>43.5</c:v>
                </c:pt>
                <c:pt idx="4">
                  <c:v>44.14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8E-4C96-B558-7843E715E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1085.27</c:v>
                </c:pt>
                <c:pt idx="1">
                  <c:v>1062.4000000000001</c:v>
                </c:pt>
                <c:pt idx="2">
                  <c:v>1030.04</c:v>
                </c:pt>
                <c:pt idx="3">
                  <c:v>1013.5</c:v>
                </c:pt>
                <c:pt idx="4">
                  <c:v>968.85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9-4E1F-8642-E001A14DA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654.91999999999996</c:v>
                </c:pt>
                <c:pt idx="4">
                  <c:v>654.71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B9-4E1F-8642-E001A14DA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70.2</c:v>
                </c:pt>
                <c:pt idx="1">
                  <c:v>73.510000000000005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99-4A24-9B1B-F6D628F52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65.39</c:v>
                </c:pt>
                <c:pt idx="4">
                  <c:v>65.37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99-4A24-9B1B-F6D628F52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255.22</c:v>
                </c:pt>
                <c:pt idx="1">
                  <c:v>242.47</c:v>
                </c:pt>
                <c:pt idx="2">
                  <c:v>177.79</c:v>
                </c:pt>
                <c:pt idx="3">
                  <c:v>177.55</c:v>
                </c:pt>
                <c:pt idx="4">
                  <c:v>177.73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B-42A0-A52B-998529A4E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230.88</c:v>
                </c:pt>
                <c:pt idx="4">
                  <c:v>228.99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CB-42A0-A52B-998529A4E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46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 x14ac:dyDescent="0.15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 x14ac:dyDescent="0.15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2" t="str">
        <f>データ!H6</f>
        <v>富山県　高岡市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69" t="str">
        <f>データ!I6</f>
        <v>法適用</v>
      </c>
      <c r="C8" s="69"/>
      <c r="D8" s="69"/>
      <c r="E8" s="69"/>
      <c r="F8" s="69"/>
      <c r="G8" s="69"/>
      <c r="H8" s="69"/>
      <c r="I8" s="69" t="str">
        <f>データ!J6</f>
        <v>下水道事業</v>
      </c>
      <c r="J8" s="69"/>
      <c r="K8" s="69"/>
      <c r="L8" s="69"/>
      <c r="M8" s="69"/>
      <c r="N8" s="69"/>
      <c r="O8" s="69"/>
      <c r="P8" s="69" t="str">
        <f>データ!K6</f>
        <v>農業集落排水</v>
      </c>
      <c r="Q8" s="69"/>
      <c r="R8" s="69"/>
      <c r="S8" s="69"/>
      <c r="T8" s="69"/>
      <c r="U8" s="69"/>
      <c r="V8" s="69"/>
      <c r="W8" s="69" t="str">
        <f>データ!L6</f>
        <v>F1</v>
      </c>
      <c r="X8" s="69"/>
      <c r="Y8" s="69"/>
      <c r="Z8" s="69"/>
      <c r="AA8" s="69"/>
      <c r="AB8" s="69"/>
      <c r="AC8" s="69"/>
      <c r="AD8" s="70" t="str">
        <f>データ!$M$6</f>
        <v>自治体職員</v>
      </c>
      <c r="AE8" s="70"/>
      <c r="AF8" s="70"/>
      <c r="AG8" s="70"/>
      <c r="AH8" s="70"/>
      <c r="AI8" s="70"/>
      <c r="AJ8" s="70"/>
      <c r="AK8" s="3"/>
      <c r="AL8" s="66">
        <f>データ!S6</f>
        <v>170493</v>
      </c>
      <c r="AM8" s="66"/>
      <c r="AN8" s="66"/>
      <c r="AO8" s="66"/>
      <c r="AP8" s="66"/>
      <c r="AQ8" s="66"/>
      <c r="AR8" s="66"/>
      <c r="AS8" s="66"/>
      <c r="AT8" s="65">
        <f>データ!T6</f>
        <v>209.57</v>
      </c>
      <c r="AU8" s="65"/>
      <c r="AV8" s="65"/>
      <c r="AW8" s="65"/>
      <c r="AX8" s="65"/>
      <c r="AY8" s="65"/>
      <c r="AZ8" s="65"/>
      <c r="BA8" s="65"/>
      <c r="BB8" s="65">
        <f>データ!U6</f>
        <v>813.54</v>
      </c>
      <c r="BC8" s="65"/>
      <c r="BD8" s="65"/>
      <c r="BE8" s="65"/>
      <c r="BF8" s="65"/>
      <c r="BG8" s="65"/>
      <c r="BH8" s="65"/>
      <c r="BI8" s="65"/>
      <c r="BJ8" s="3"/>
      <c r="BK8" s="3"/>
      <c r="BL8" s="67" t="s">
        <v>10</v>
      </c>
      <c r="BM8" s="6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>
        <f>データ!O6</f>
        <v>69.84</v>
      </c>
      <c r="J10" s="65"/>
      <c r="K10" s="65"/>
      <c r="L10" s="65"/>
      <c r="M10" s="65"/>
      <c r="N10" s="65"/>
      <c r="O10" s="65"/>
      <c r="P10" s="65">
        <f>データ!P6</f>
        <v>2.16</v>
      </c>
      <c r="Q10" s="65"/>
      <c r="R10" s="65"/>
      <c r="S10" s="65"/>
      <c r="T10" s="65"/>
      <c r="U10" s="65"/>
      <c r="V10" s="65"/>
      <c r="W10" s="65">
        <f>データ!Q6</f>
        <v>76.81</v>
      </c>
      <c r="X10" s="65"/>
      <c r="Y10" s="65"/>
      <c r="Z10" s="65"/>
      <c r="AA10" s="65"/>
      <c r="AB10" s="65"/>
      <c r="AC10" s="65"/>
      <c r="AD10" s="66">
        <f>データ!R6</f>
        <v>3476</v>
      </c>
      <c r="AE10" s="66"/>
      <c r="AF10" s="66"/>
      <c r="AG10" s="66"/>
      <c r="AH10" s="66"/>
      <c r="AI10" s="66"/>
      <c r="AJ10" s="66"/>
      <c r="AK10" s="2"/>
      <c r="AL10" s="66">
        <f>データ!V6</f>
        <v>3657</v>
      </c>
      <c r="AM10" s="66"/>
      <c r="AN10" s="66"/>
      <c r="AO10" s="66"/>
      <c r="AP10" s="66"/>
      <c r="AQ10" s="66"/>
      <c r="AR10" s="66"/>
      <c r="AS10" s="66"/>
      <c r="AT10" s="65">
        <f>データ!W6</f>
        <v>1.52</v>
      </c>
      <c r="AU10" s="65"/>
      <c r="AV10" s="65"/>
      <c r="AW10" s="65"/>
      <c r="AX10" s="65"/>
      <c r="AY10" s="65"/>
      <c r="AZ10" s="65"/>
      <c r="BA10" s="65"/>
      <c r="BB10" s="65">
        <f>データ!X6</f>
        <v>2405.92</v>
      </c>
      <c r="BC10" s="65"/>
      <c r="BD10" s="65"/>
      <c r="BE10" s="65"/>
      <c r="BF10" s="65"/>
      <c r="BG10" s="65"/>
      <c r="BH10" s="65"/>
      <c r="BI10" s="65"/>
      <c r="BJ10" s="2"/>
      <c r="BK10" s="2"/>
      <c r="BL10" s="55" t="s">
        <v>22</v>
      </c>
      <c r="BM10" s="56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9" t="s">
        <v>26</v>
      </c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1"/>
    </row>
    <row r="15" spans="1:78" ht="13.5" customHeight="1" x14ac:dyDescent="0.15">
      <c r="A15" s="2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8"/>
      <c r="BK15" s="2"/>
      <c r="BL15" s="52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4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114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9" t="s">
        <v>27</v>
      </c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1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2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4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6" t="s">
        <v>28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8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6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8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3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5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9" t="s">
        <v>29</v>
      </c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1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2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4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1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3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【102.97】</v>
      </c>
      <c r="F85" s="26" t="str">
        <f>データ!AT6</f>
        <v>【165.48】</v>
      </c>
      <c r="G85" s="26" t="str">
        <f>データ!BE6</f>
        <v>【33.84】</v>
      </c>
      <c r="H85" s="26" t="str">
        <f>データ!BP6</f>
        <v>【765.47】</v>
      </c>
      <c r="I85" s="26" t="str">
        <f>データ!CA6</f>
        <v>【59.59】</v>
      </c>
      <c r="J85" s="26" t="str">
        <f>データ!CL6</f>
        <v>【257.86】</v>
      </c>
      <c r="K85" s="26" t="str">
        <f>データ!CW6</f>
        <v>【51.30】</v>
      </c>
      <c r="L85" s="26" t="str">
        <f>データ!DH6</f>
        <v>【86.22】</v>
      </c>
      <c r="M85" s="26" t="str">
        <f>データ!DS6</f>
        <v>【24.97】</v>
      </c>
      <c r="N85" s="26" t="str">
        <f>データ!ED6</f>
        <v>【0.00】</v>
      </c>
      <c r="O85" s="26" t="str">
        <f>データ!EO6</f>
        <v>【0.02】</v>
      </c>
    </row>
  </sheetData>
  <sheetProtection algorithmName="SHA-512" hashValue="N17fqWcU5c4bFhjbmjZqdrnmuvxnR0NDHg7+TDxe1N7BOkDyxwv03GaYeAs6sL91U4dD61r1PF9gS0CuOZcpyw==" saltValue="PCFIatcK5G9+mxOvfyDEz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4" t="s">
        <v>52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/>
      <c r="Y3" s="80" t="s">
        <v>53</v>
      </c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 t="s">
        <v>54</v>
      </c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9"/>
      <c r="Y4" s="73" t="s">
        <v>56</v>
      </c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 t="s">
        <v>57</v>
      </c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 t="s">
        <v>58</v>
      </c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 t="s">
        <v>59</v>
      </c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 t="s">
        <v>60</v>
      </c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 t="s">
        <v>61</v>
      </c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 t="s">
        <v>62</v>
      </c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 t="s">
        <v>63</v>
      </c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 t="s">
        <v>64</v>
      </c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 t="s">
        <v>65</v>
      </c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 t="s">
        <v>66</v>
      </c>
      <c r="EF4" s="73"/>
      <c r="EG4" s="73"/>
      <c r="EH4" s="73"/>
      <c r="EI4" s="73"/>
      <c r="EJ4" s="73"/>
      <c r="EK4" s="73"/>
      <c r="EL4" s="73"/>
      <c r="EM4" s="73"/>
      <c r="EN4" s="73"/>
      <c r="EO4" s="73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162027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富山県　高岡市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自治体職員</v>
      </c>
      <c r="N6" s="34" t="str">
        <f t="shared" si="3"/>
        <v>-</v>
      </c>
      <c r="O6" s="34">
        <f t="shared" si="3"/>
        <v>69.84</v>
      </c>
      <c r="P6" s="34">
        <f t="shared" si="3"/>
        <v>2.16</v>
      </c>
      <c r="Q6" s="34">
        <f t="shared" si="3"/>
        <v>76.81</v>
      </c>
      <c r="R6" s="34">
        <f t="shared" si="3"/>
        <v>3476</v>
      </c>
      <c r="S6" s="34">
        <f t="shared" si="3"/>
        <v>170493</v>
      </c>
      <c r="T6" s="34">
        <f t="shared" si="3"/>
        <v>209.57</v>
      </c>
      <c r="U6" s="34">
        <f t="shared" si="3"/>
        <v>813.54</v>
      </c>
      <c r="V6" s="34">
        <f t="shared" si="3"/>
        <v>3657</v>
      </c>
      <c r="W6" s="34">
        <f t="shared" si="3"/>
        <v>1.52</v>
      </c>
      <c r="X6" s="34">
        <f t="shared" si="3"/>
        <v>2405.92</v>
      </c>
      <c r="Y6" s="35">
        <f>IF(Y7="",NA(),Y7)</f>
        <v>101.47</v>
      </c>
      <c r="Z6" s="35">
        <f t="shared" ref="Z6:AH6" si="4">IF(Z7="",NA(),Z7)</f>
        <v>101.6</v>
      </c>
      <c r="AA6" s="35">
        <f t="shared" si="4"/>
        <v>101.47</v>
      </c>
      <c r="AB6" s="35">
        <f t="shared" si="4"/>
        <v>100</v>
      </c>
      <c r="AC6" s="35">
        <f t="shared" si="4"/>
        <v>100</v>
      </c>
      <c r="AD6" s="35">
        <f t="shared" si="4"/>
        <v>99.64</v>
      </c>
      <c r="AE6" s="35">
        <f t="shared" si="4"/>
        <v>99.66</v>
      </c>
      <c r="AF6" s="35">
        <f t="shared" si="4"/>
        <v>100.95</v>
      </c>
      <c r="AG6" s="35">
        <f t="shared" si="4"/>
        <v>101.27</v>
      </c>
      <c r="AH6" s="35">
        <f t="shared" si="4"/>
        <v>101.91</v>
      </c>
      <c r="AI6" s="34" t="str">
        <f>IF(AI7="","",IF(AI7="-","【-】","【"&amp;SUBSTITUTE(TEXT(AI7,"#,##0.00"),"-","△")&amp;"】"))</f>
        <v>【102.97】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214.61</v>
      </c>
      <c r="AP6" s="35">
        <f t="shared" si="5"/>
        <v>225.39</v>
      </c>
      <c r="AQ6" s="35">
        <f t="shared" si="5"/>
        <v>224.04</v>
      </c>
      <c r="AR6" s="35">
        <f t="shared" si="5"/>
        <v>137.09</v>
      </c>
      <c r="AS6" s="35">
        <f t="shared" si="5"/>
        <v>127.98</v>
      </c>
      <c r="AT6" s="34" t="str">
        <f>IF(AT7="","",IF(AT7="-","【-】","【"&amp;SUBSTITUTE(TEXT(AT7,"#,##0.00"),"-","△")&amp;"】"))</f>
        <v>【165.48】</v>
      </c>
      <c r="AU6" s="35">
        <f>IF(AU7="",NA(),AU7)</f>
        <v>28.58</v>
      </c>
      <c r="AV6" s="35">
        <f t="shared" ref="AV6:BD6" si="6">IF(AV7="",NA(),AV7)</f>
        <v>34.090000000000003</v>
      </c>
      <c r="AW6" s="35">
        <f t="shared" si="6"/>
        <v>37.31</v>
      </c>
      <c r="AX6" s="35">
        <f t="shared" si="6"/>
        <v>34.17</v>
      </c>
      <c r="AY6" s="35">
        <f t="shared" si="6"/>
        <v>34.58</v>
      </c>
      <c r="AZ6" s="35">
        <f t="shared" si="6"/>
        <v>29.45</v>
      </c>
      <c r="BA6" s="35">
        <f t="shared" si="6"/>
        <v>31.84</v>
      </c>
      <c r="BB6" s="35">
        <f t="shared" si="6"/>
        <v>29.91</v>
      </c>
      <c r="BC6" s="35">
        <f t="shared" si="6"/>
        <v>43.5</v>
      </c>
      <c r="BD6" s="35">
        <f t="shared" si="6"/>
        <v>44.14</v>
      </c>
      <c r="BE6" s="34" t="str">
        <f>IF(BE7="","",IF(BE7="-","【-】","【"&amp;SUBSTITUTE(TEXT(BE7,"#,##0.00"),"-","△")&amp;"】"))</f>
        <v>【33.84】</v>
      </c>
      <c r="BF6" s="35">
        <f>IF(BF7="",NA(),BF7)</f>
        <v>1085.27</v>
      </c>
      <c r="BG6" s="35">
        <f t="shared" ref="BG6:BO6" si="7">IF(BG7="",NA(),BG7)</f>
        <v>1062.4000000000001</v>
      </c>
      <c r="BH6" s="35">
        <f t="shared" si="7"/>
        <v>1030.04</v>
      </c>
      <c r="BI6" s="35">
        <f t="shared" si="7"/>
        <v>1013.5</v>
      </c>
      <c r="BJ6" s="35">
        <f t="shared" si="7"/>
        <v>968.85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654.91999999999996</v>
      </c>
      <c r="BO6" s="35">
        <f t="shared" si="7"/>
        <v>654.71</v>
      </c>
      <c r="BP6" s="34" t="str">
        <f>IF(BP7="","",IF(BP7="-","【-】","【"&amp;SUBSTITUTE(TEXT(BP7,"#,##0.00"),"-","△")&amp;"】"))</f>
        <v>【765.47】</v>
      </c>
      <c r="BQ6" s="35">
        <f>IF(BQ7="",NA(),BQ7)</f>
        <v>70.2</v>
      </c>
      <c r="BR6" s="35">
        <f t="shared" ref="BR6:BZ6" si="8">IF(BR7="",NA(),BR7)</f>
        <v>73.510000000000005</v>
      </c>
      <c r="BS6" s="35">
        <f t="shared" si="8"/>
        <v>100</v>
      </c>
      <c r="BT6" s="35">
        <f t="shared" si="8"/>
        <v>100</v>
      </c>
      <c r="BU6" s="35">
        <f t="shared" si="8"/>
        <v>100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65.39</v>
      </c>
      <c r="BZ6" s="35">
        <f t="shared" si="8"/>
        <v>65.37</v>
      </c>
      <c r="CA6" s="34" t="str">
        <f>IF(CA7="","",IF(CA7="-","【-】","【"&amp;SUBSTITUTE(TEXT(CA7,"#,##0.00"),"-","△")&amp;"】"))</f>
        <v>【59.59】</v>
      </c>
      <c r="CB6" s="35">
        <f>IF(CB7="",NA(),CB7)</f>
        <v>255.22</v>
      </c>
      <c r="CC6" s="35">
        <f t="shared" ref="CC6:CK6" si="9">IF(CC7="",NA(),CC7)</f>
        <v>242.47</v>
      </c>
      <c r="CD6" s="35">
        <f t="shared" si="9"/>
        <v>177.79</v>
      </c>
      <c r="CE6" s="35">
        <f t="shared" si="9"/>
        <v>177.55</v>
      </c>
      <c r="CF6" s="35">
        <f t="shared" si="9"/>
        <v>177.73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230.88</v>
      </c>
      <c r="CK6" s="35">
        <f t="shared" si="9"/>
        <v>228.99</v>
      </c>
      <c r="CL6" s="34" t="str">
        <f>IF(CL7="","",IF(CL7="-","【-】","【"&amp;SUBSTITUTE(TEXT(CL7,"#,##0.00"),"-","△")&amp;"】"))</f>
        <v>【257.86】</v>
      </c>
      <c r="CM6" s="35">
        <f>IF(CM7="",NA(),CM7)</f>
        <v>69.400000000000006</v>
      </c>
      <c r="CN6" s="35">
        <f t="shared" ref="CN6:CV6" si="10">IF(CN7="",NA(),CN7)</f>
        <v>68.16</v>
      </c>
      <c r="CO6" s="35">
        <f t="shared" si="10"/>
        <v>72.08</v>
      </c>
      <c r="CP6" s="35">
        <f t="shared" si="10"/>
        <v>71.31</v>
      </c>
      <c r="CQ6" s="35">
        <f t="shared" si="10"/>
        <v>69.510000000000005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56.72</v>
      </c>
      <c r="CV6" s="35">
        <f t="shared" si="10"/>
        <v>54.06</v>
      </c>
      <c r="CW6" s="34" t="str">
        <f>IF(CW7="","",IF(CW7="-","【-】","【"&amp;SUBSTITUTE(TEXT(CW7,"#,##0.00"),"-","△")&amp;"】"))</f>
        <v>【51.30】</v>
      </c>
      <c r="CX6" s="35">
        <f>IF(CX7="",NA(),CX7)</f>
        <v>97.95</v>
      </c>
      <c r="CY6" s="35">
        <f t="shared" ref="CY6:DG6" si="11">IF(CY7="",NA(),CY7)</f>
        <v>98.26</v>
      </c>
      <c r="CZ6" s="35">
        <f t="shared" si="11"/>
        <v>98.37</v>
      </c>
      <c r="DA6" s="35">
        <f t="shared" si="11"/>
        <v>98.51</v>
      </c>
      <c r="DB6" s="35">
        <f t="shared" si="11"/>
        <v>98.33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90.04</v>
      </c>
      <c r="DG6" s="35">
        <f t="shared" si="11"/>
        <v>90.11</v>
      </c>
      <c r="DH6" s="34" t="str">
        <f>IF(DH7="","",IF(DH7="-","【-】","【"&amp;SUBSTITUTE(TEXT(DH7,"#,##0.00"),"-","△")&amp;"】"))</f>
        <v>【86.22】</v>
      </c>
      <c r="DI6" s="35">
        <f>IF(DI7="",NA(),DI7)</f>
        <v>7.31</v>
      </c>
      <c r="DJ6" s="35">
        <f t="shared" ref="DJ6:DR6" si="12">IF(DJ7="",NA(),DJ7)</f>
        <v>10.51</v>
      </c>
      <c r="DK6" s="35">
        <f t="shared" si="12"/>
        <v>13.65</v>
      </c>
      <c r="DL6" s="35">
        <f t="shared" si="12"/>
        <v>16.760000000000002</v>
      </c>
      <c r="DM6" s="35">
        <f t="shared" si="12"/>
        <v>19.89</v>
      </c>
      <c r="DN6" s="35">
        <f t="shared" si="12"/>
        <v>22.41</v>
      </c>
      <c r="DO6" s="35">
        <f t="shared" si="12"/>
        <v>22.9</v>
      </c>
      <c r="DP6" s="35">
        <f t="shared" si="12"/>
        <v>24.87</v>
      </c>
      <c r="DQ6" s="35">
        <f t="shared" si="12"/>
        <v>24.32</v>
      </c>
      <c r="DR6" s="35">
        <f t="shared" si="12"/>
        <v>28.19</v>
      </c>
      <c r="DS6" s="34" t="str">
        <f>IF(DS7="","",IF(DS7="-","【-】","【"&amp;SUBSTITUTE(TEXT(DS7,"#,##0.00"),"-","△")&amp;"】"))</f>
        <v>【24.97】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0.04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8" s="36" customFormat="1" x14ac:dyDescent="0.15">
      <c r="A7" s="28"/>
      <c r="B7" s="37">
        <v>2019</v>
      </c>
      <c r="C7" s="37">
        <v>162027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69.84</v>
      </c>
      <c r="P7" s="38">
        <v>2.16</v>
      </c>
      <c r="Q7" s="38">
        <v>76.81</v>
      </c>
      <c r="R7" s="38">
        <v>3476</v>
      </c>
      <c r="S7" s="38">
        <v>170493</v>
      </c>
      <c r="T7" s="38">
        <v>209.57</v>
      </c>
      <c r="U7" s="38">
        <v>813.54</v>
      </c>
      <c r="V7" s="38">
        <v>3657</v>
      </c>
      <c r="W7" s="38">
        <v>1.52</v>
      </c>
      <c r="X7" s="38">
        <v>2405.92</v>
      </c>
      <c r="Y7" s="38">
        <v>101.47</v>
      </c>
      <c r="Z7" s="38">
        <v>101.6</v>
      </c>
      <c r="AA7" s="38">
        <v>101.47</v>
      </c>
      <c r="AB7" s="38">
        <v>100</v>
      </c>
      <c r="AC7" s="38">
        <v>100</v>
      </c>
      <c r="AD7" s="38">
        <v>99.64</v>
      </c>
      <c r="AE7" s="38">
        <v>99.66</v>
      </c>
      <c r="AF7" s="38">
        <v>100.95</v>
      </c>
      <c r="AG7" s="38">
        <v>101.27</v>
      </c>
      <c r="AH7" s="38">
        <v>101.91</v>
      </c>
      <c r="AI7" s="38">
        <v>102.97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214.61</v>
      </c>
      <c r="AP7" s="38">
        <v>225.39</v>
      </c>
      <c r="AQ7" s="38">
        <v>224.04</v>
      </c>
      <c r="AR7" s="38">
        <v>137.09</v>
      </c>
      <c r="AS7" s="38">
        <v>127.98</v>
      </c>
      <c r="AT7" s="38">
        <v>165.48</v>
      </c>
      <c r="AU7" s="38">
        <v>28.58</v>
      </c>
      <c r="AV7" s="38">
        <v>34.090000000000003</v>
      </c>
      <c r="AW7" s="38">
        <v>37.31</v>
      </c>
      <c r="AX7" s="38">
        <v>34.17</v>
      </c>
      <c r="AY7" s="38">
        <v>34.58</v>
      </c>
      <c r="AZ7" s="38">
        <v>29.45</v>
      </c>
      <c r="BA7" s="38">
        <v>31.84</v>
      </c>
      <c r="BB7" s="38">
        <v>29.91</v>
      </c>
      <c r="BC7" s="38">
        <v>43.5</v>
      </c>
      <c r="BD7" s="38">
        <v>44.14</v>
      </c>
      <c r="BE7" s="38">
        <v>33.840000000000003</v>
      </c>
      <c r="BF7" s="38">
        <v>1085.27</v>
      </c>
      <c r="BG7" s="38">
        <v>1062.4000000000001</v>
      </c>
      <c r="BH7" s="38">
        <v>1030.04</v>
      </c>
      <c r="BI7" s="38">
        <v>1013.5</v>
      </c>
      <c r="BJ7" s="38">
        <v>968.85</v>
      </c>
      <c r="BK7" s="38">
        <v>1081.8</v>
      </c>
      <c r="BL7" s="38">
        <v>974.93</v>
      </c>
      <c r="BM7" s="38">
        <v>855.8</v>
      </c>
      <c r="BN7" s="38">
        <v>654.91999999999996</v>
      </c>
      <c r="BO7" s="38">
        <v>654.71</v>
      </c>
      <c r="BP7" s="38">
        <v>765.47</v>
      </c>
      <c r="BQ7" s="38">
        <v>70.2</v>
      </c>
      <c r="BR7" s="38">
        <v>73.510000000000005</v>
      </c>
      <c r="BS7" s="38">
        <v>100</v>
      </c>
      <c r="BT7" s="38">
        <v>100</v>
      </c>
      <c r="BU7" s="38">
        <v>100</v>
      </c>
      <c r="BV7" s="38">
        <v>52.19</v>
      </c>
      <c r="BW7" s="38">
        <v>55.32</v>
      </c>
      <c r="BX7" s="38">
        <v>59.8</v>
      </c>
      <c r="BY7" s="38">
        <v>65.39</v>
      </c>
      <c r="BZ7" s="38">
        <v>65.37</v>
      </c>
      <c r="CA7" s="38">
        <v>59.59</v>
      </c>
      <c r="CB7" s="38">
        <v>255.22</v>
      </c>
      <c r="CC7" s="38">
        <v>242.47</v>
      </c>
      <c r="CD7" s="38">
        <v>177.79</v>
      </c>
      <c r="CE7" s="38">
        <v>177.55</v>
      </c>
      <c r="CF7" s="38">
        <v>177.73</v>
      </c>
      <c r="CG7" s="38">
        <v>296.14</v>
      </c>
      <c r="CH7" s="38">
        <v>283.17</v>
      </c>
      <c r="CI7" s="38">
        <v>263.76</v>
      </c>
      <c r="CJ7" s="38">
        <v>230.88</v>
      </c>
      <c r="CK7" s="38">
        <v>228.99</v>
      </c>
      <c r="CL7" s="38">
        <v>257.86</v>
      </c>
      <c r="CM7" s="38">
        <v>69.400000000000006</v>
      </c>
      <c r="CN7" s="38">
        <v>68.16</v>
      </c>
      <c r="CO7" s="38">
        <v>72.08</v>
      </c>
      <c r="CP7" s="38">
        <v>71.31</v>
      </c>
      <c r="CQ7" s="38">
        <v>69.510000000000005</v>
      </c>
      <c r="CR7" s="38">
        <v>52.31</v>
      </c>
      <c r="CS7" s="38">
        <v>60.65</v>
      </c>
      <c r="CT7" s="38">
        <v>51.75</v>
      </c>
      <c r="CU7" s="38">
        <v>56.72</v>
      </c>
      <c r="CV7" s="38">
        <v>54.06</v>
      </c>
      <c r="CW7" s="38">
        <v>51.3</v>
      </c>
      <c r="CX7" s="38">
        <v>97.95</v>
      </c>
      <c r="CY7" s="38">
        <v>98.26</v>
      </c>
      <c r="CZ7" s="38">
        <v>98.37</v>
      </c>
      <c r="DA7" s="38">
        <v>98.51</v>
      </c>
      <c r="DB7" s="38">
        <v>98.33</v>
      </c>
      <c r="DC7" s="38">
        <v>84.32</v>
      </c>
      <c r="DD7" s="38">
        <v>84.58</v>
      </c>
      <c r="DE7" s="38">
        <v>84.84</v>
      </c>
      <c r="DF7" s="38">
        <v>90.04</v>
      </c>
      <c r="DG7" s="38">
        <v>90.11</v>
      </c>
      <c r="DH7" s="38">
        <v>86.22</v>
      </c>
      <c r="DI7" s="38">
        <v>7.31</v>
      </c>
      <c r="DJ7" s="38">
        <v>10.51</v>
      </c>
      <c r="DK7" s="38">
        <v>13.65</v>
      </c>
      <c r="DL7" s="38">
        <v>16.760000000000002</v>
      </c>
      <c r="DM7" s="38">
        <v>19.89</v>
      </c>
      <c r="DN7" s="38">
        <v>22.41</v>
      </c>
      <c r="DO7" s="38">
        <v>22.9</v>
      </c>
      <c r="DP7" s="38">
        <v>24.87</v>
      </c>
      <c r="DQ7" s="38">
        <v>24.32</v>
      </c>
      <c r="DR7" s="38">
        <v>28.19</v>
      </c>
      <c r="DS7" s="38">
        <v>24.97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0.04</v>
      </c>
      <c r="EN7" s="38">
        <v>0.02</v>
      </c>
      <c r="EO7" s="38">
        <v>0.02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110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高岡市上下水道局</cp:lastModifiedBy>
  <cp:lastPrinted>2021-01-25T09:05:39Z</cp:lastPrinted>
  <dcterms:created xsi:type="dcterms:W3CDTF">2020-12-04T02:36:12Z</dcterms:created>
  <dcterms:modified xsi:type="dcterms:W3CDTF">2021-01-27T23:12:50Z</dcterms:modified>
  <cp:category/>
</cp:coreProperties>
</file>