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8003\Downloads\経営比較分析\経営比較分析\R2経営比較分析表\02高岡市\駐車場\"/>
    </mc:Choice>
  </mc:AlternateContent>
  <workbookProtection workbookAlgorithmName="SHA-512" workbookHashValue="rKzVd4QsAaHEX9XegzQIaPGHt3AANFy7UDAZDaXlWYnmhd723SerO2s3qtKmMNTrU1pGlRolOb0mmXYUu4zD+A==" workbookSaltValue="uLgECjrTaZ7bhf9BMv5n2w==" workbookSpinCount="100000" lockStructure="1"/>
  <bookViews>
    <workbookView xWindow="651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FX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KO30" i="4"/>
  <c r="FX30" i="4"/>
  <c r="LJ10" i="4"/>
  <c r="HX10" i="4"/>
  <c r="DU10" i="4"/>
  <c r="CF10" i="4"/>
  <c r="B10" i="4"/>
  <c r="LJ8" i="4"/>
  <c r="JQ8" i="4"/>
  <c r="FJ8" i="4"/>
  <c r="DU8" i="4"/>
  <c r="CF8" i="4"/>
  <c r="B8" i="4"/>
  <c r="BZ76" i="4" l="1"/>
  <c r="MA51" i="4"/>
  <c r="IT76" i="4"/>
  <c r="MI76" i="4"/>
  <c r="HJ51" i="4"/>
  <c r="MA30" i="4"/>
  <c r="CS30" i="4"/>
  <c r="CS51" i="4"/>
  <c r="HJ30" i="4"/>
  <c r="LE76" i="4"/>
  <c r="C11" i="5"/>
  <c r="E11" i="5"/>
  <c r="B11" i="5"/>
  <c r="LT76" i="4" l="1"/>
  <c r="GQ51" i="4"/>
  <c r="BK76" i="4"/>
  <c r="LH51" i="4"/>
  <c r="LH30" i="4"/>
  <c r="IE76" i="4"/>
  <c r="BZ51" i="4"/>
  <c r="GQ30" i="4"/>
  <c r="BZ30" i="4"/>
  <c r="KP76" i="4"/>
  <c r="FE51" i="4"/>
  <c r="JV30" i="4"/>
  <c r="AN30" i="4"/>
  <c r="HA76" i="4"/>
  <c r="AN51" i="4"/>
  <c r="FE30" i="4"/>
  <c r="AG76" i="4"/>
  <c r="JV51" i="4"/>
  <c r="R76" i="4"/>
  <c r="JC51" i="4"/>
  <c r="KA76" i="4"/>
  <c r="EL51" i="4"/>
  <c r="JC30" i="4"/>
  <c r="GL76" i="4"/>
  <c r="EL30" i="4"/>
  <c r="U51" i="4"/>
  <c r="U30" i="4"/>
</calcChain>
</file>

<file path=xl/sharedStrings.xml><?xml version="1.0" encoding="utf-8"?>
<sst xmlns="http://schemas.openxmlformats.org/spreadsheetml/2006/main" count="278" uniqueCount="133">
  <si>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</si>
  <si>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</si>
  <si>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</si>
  <si>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</si>
  <si>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</si>
  <si>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</si>
  <si>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</si>
  <si>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</si>
  <si>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</si>
  <si>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</si>
  <si>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</si>
  <si>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</si>
  <si>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</si>
  <si>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</si>
  <si>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</si>
  <si>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</si>
  <si>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</si>
  <si>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</si>
  <si>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</si>
  <si>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</si>
  <si>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</si>
  <si>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</si>
  <si>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</si>
  <si>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</si>
  <si>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</si>
  <si>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</si>
  <si>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</si>
  <si>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</si>
  <si>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</si>
  <si>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</si>
  <si>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</si>
  <si>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</si>
  <si>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</si>
  <si>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</si>
  <si>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</si>
  <si>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</si>
  <si>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</si>
  <si>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</si>
  <si>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</si>
  <si>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</si>
  <si>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</si>
  <si>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</si>
  <si>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</si>
  <si>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</si>
  <si>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</si>
  <si>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</si>
  <si>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</si>
  <si>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</si>
  <si>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</si>
  <si>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</si>
  <si>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</si>
  <si>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</si>
  <si>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</si>
  <si>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</si>
  <si>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</si>
  <si>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</si>
  <si>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</si>
  <si>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</si>
  <si>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</si>
  <si>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</si>
  <si>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</si>
  <si>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</si>
  <si>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</si>
  <si>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</si>
  <si>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</si>
  <si>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</si>
  <si>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</si>
  <si>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</si>
  <si>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</si>
  <si>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</si>
  <si>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</si>
  <si>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</si>
  <si>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</si>
  <si>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</si>
  <si>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</si>
  <si>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</si>
  <si>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</si>
  <si>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</si>
  <si>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</si>
  <si>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</si>
  <si>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</si>
  <si>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</si>
  <si>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</si>
  <si>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</si>
  <si>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</si>
  <si>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</si>
  <si>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</si>
  <si>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</si>
  <si>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</si>
  <si>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</si>
  <si>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</si>
  <si>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</si>
  <si>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</si>
  <si>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</si>
  <si>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</si>
  <si>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</si>
  <si>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</si>
  <si>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</si>
  <si>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</si>
  <si>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</si>
  <si>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</si>
  <si>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</si>
  <si>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</si>
  <si>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</si>
  <si>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</si>
  <si>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</si>
  <si>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</si>
  <si>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</si>
  <si>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</si>
  <si>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</si>
  <si>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</si>
  <si>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富山県　高岡市</t>
  </si>
  <si>
    <t>高岡市営高岡中央駐車場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</si>
  <si>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</si>
  <si>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</si>
  <si>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</si>
  <si>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</si>
  <si>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</si>
  <si>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</si>
  <si>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</si>
  <si>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</si>
  <si>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</si>
  <si>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</si>
  <si>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</si>
  <si>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</si>
  <si>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</si>
  <si>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</si>
  <si>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</si>
  <si>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</si>
  <si>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償還終了に向けて徐々に経営状態は改善することが見込まれるが、老朽化による設備投資費の増加や情勢による減収も考えられる。利用の促進を図り健全な運営の維持に努めていく。
経営戦略についてはR2年度末に策定予定。</t>
    <rPh sb="0" eb="2">
      <t>ショウカン</t>
    </rPh>
    <rPh sb="2" eb="4">
      <t>シュウリョウ</t>
    </rPh>
    <rPh sb="5" eb="6">
      <t>ム</t>
    </rPh>
    <rPh sb="8" eb="10">
      <t>ジョジョ</t>
    </rPh>
    <rPh sb="11" eb="13">
      <t>ケイエイ</t>
    </rPh>
    <rPh sb="13" eb="15">
      <t>ジョウタイ</t>
    </rPh>
    <rPh sb="16" eb="18">
      <t>カイゼン</t>
    </rPh>
    <rPh sb="23" eb="25">
      <t>ミコ</t>
    </rPh>
    <rPh sb="30" eb="33">
      <t>ロウキュウカ</t>
    </rPh>
    <rPh sb="36" eb="38">
      <t>セツビ</t>
    </rPh>
    <rPh sb="38" eb="40">
      <t>トウシ</t>
    </rPh>
    <rPh sb="40" eb="41">
      <t>ヒ</t>
    </rPh>
    <rPh sb="42" eb="44">
      <t>ゾウカ</t>
    </rPh>
    <rPh sb="45" eb="47">
      <t>ジョウセイ</t>
    </rPh>
    <rPh sb="50" eb="52">
      <t>ゲンシュウ</t>
    </rPh>
    <rPh sb="53" eb="54">
      <t>カンガ</t>
    </rPh>
    <rPh sb="59" eb="61">
      <t>リヨウ</t>
    </rPh>
    <rPh sb="62" eb="64">
      <t>ソクシン</t>
    </rPh>
    <rPh sb="65" eb="66">
      <t>ハカ</t>
    </rPh>
    <rPh sb="67" eb="69">
      <t>ケンゼン</t>
    </rPh>
    <rPh sb="70" eb="72">
      <t>ウンエイ</t>
    </rPh>
    <rPh sb="73" eb="75">
      <t>イジ</t>
    </rPh>
    <rPh sb="76" eb="77">
      <t>ツト</t>
    </rPh>
    <rPh sb="83" eb="85">
      <t>ケイエイ</t>
    </rPh>
    <rPh sb="85" eb="87">
      <t>センリャク</t>
    </rPh>
    <rPh sb="94" eb="97">
      <t>ネンドマツ</t>
    </rPh>
    <rPh sb="98" eb="100">
      <t>サクテイ</t>
    </rPh>
    <rPh sb="100" eb="102">
      <t>ヨテイ</t>
    </rPh>
    <phoneticPr fontId="5"/>
  </si>
  <si>
    <t>①について
建設時の償還金が残っているため低い数字となっているが、償還終了後は改善が見込まれる。
②について
他会計からの補助は年々減少しており、R4年度以降は０になる見込みである。
③について
年々改善されており、R4年度以は０になる見込みである。
④について
類似施設平均を上回っているが昨年度比では低くなった。増収・費用削減の取り組みが必要である。
⑤について
類似施設平均を上回っていることから良好といえるが過去5年間で2番目の低さとなっているため、増収・費用削減の取り組みが必要である。</t>
    <rPh sb="6" eb="8">
      <t>ケンセツ</t>
    </rPh>
    <rPh sb="8" eb="9">
      <t>ジ</t>
    </rPh>
    <rPh sb="10" eb="12">
      <t>ショウカン</t>
    </rPh>
    <rPh sb="12" eb="13">
      <t>キン</t>
    </rPh>
    <rPh sb="14" eb="15">
      <t>ノコ</t>
    </rPh>
    <rPh sb="21" eb="22">
      <t>ヒク</t>
    </rPh>
    <rPh sb="23" eb="25">
      <t>スウジ</t>
    </rPh>
    <rPh sb="33" eb="35">
      <t>ショウカン</t>
    </rPh>
    <rPh sb="35" eb="37">
      <t>シュウリョウ</t>
    </rPh>
    <rPh sb="37" eb="38">
      <t>ゴ</t>
    </rPh>
    <rPh sb="39" eb="41">
      <t>カイゼン</t>
    </rPh>
    <rPh sb="42" eb="44">
      <t>ミコ</t>
    </rPh>
    <rPh sb="55" eb="56">
      <t>タ</t>
    </rPh>
    <rPh sb="56" eb="58">
      <t>カイケイ</t>
    </rPh>
    <rPh sb="61" eb="63">
      <t>ホジョ</t>
    </rPh>
    <rPh sb="64" eb="66">
      <t>ネンネン</t>
    </rPh>
    <rPh sb="66" eb="68">
      <t>ゲンショウ</t>
    </rPh>
    <rPh sb="75" eb="77">
      <t>ネンド</t>
    </rPh>
    <rPh sb="77" eb="79">
      <t>イコウ</t>
    </rPh>
    <rPh sb="84" eb="86">
      <t>ミコ</t>
    </rPh>
    <rPh sb="98" eb="100">
      <t>ネンネン</t>
    </rPh>
    <rPh sb="100" eb="102">
      <t>カイゼン</t>
    </rPh>
    <rPh sb="110" eb="112">
      <t>ネンド</t>
    </rPh>
    <rPh sb="132" eb="134">
      <t>ルイジ</t>
    </rPh>
    <rPh sb="134" eb="136">
      <t>シセツ</t>
    </rPh>
    <rPh sb="136" eb="138">
      <t>ヘイキン</t>
    </rPh>
    <rPh sb="139" eb="141">
      <t>ウワマワ</t>
    </rPh>
    <rPh sb="146" eb="149">
      <t>サクネンド</t>
    </rPh>
    <rPh sb="149" eb="150">
      <t>ヒ</t>
    </rPh>
    <rPh sb="152" eb="153">
      <t>ヒク</t>
    </rPh>
    <rPh sb="158" eb="160">
      <t>ゾウシュウ</t>
    </rPh>
    <rPh sb="161" eb="163">
      <t>ヒヨウ</t>
    </rPh>
    <rPh sb="163" eb="165">
      <t>サクゲン</t>
    </rPh>
    <rPh sb="166" eb="167">
      <t>ト</t>
    </rPh>
    <rPh sb="168" eb="169">
      <t>ク</t>
    </rPh>
    <rPh sb="171" eb="173">
      <t>ヒツヨウ</t>
    </rPh>
    <rPh sb="184" eb="186">
      <t>ルイジ</t>
    </rPh>
    <rPh sb="186" eb="188">
      <t>シセツ</t>
    </rPh>
    <rPh sb="188" eb="190">
      <t>ヘイキン</t>
    </rPh>
    <rPh sb="191" eb="193">
      <t>ウワマワ</t>
    </rPh>
    <rPh sb="201" eb="203">
      <t>リョウコウ</t>
    </rPh>
    <rPh sb="208" eb="210">
      <t>カコ</t>
    </rPh>
    <rPh sb="211" eb="213">
      <t>ネンカン</t>
    </rPh>
    <rPh sb="215" eb="217">
      <t>バンメ</t>
    </rPh>
    <rPh sb="218" eb="219">
      <t>ヒク</t>
    </rPh>
    <rPh sb="229" eb="231">
      <t>ゾウシュウ</t>
    </rPh>
    <rPh sb="232" eb="234">
      <t>ヒヨウ</t>
    </rPh>
    <rPh sb="234" eb="236">
      <t>サクゲン</t>
    </rPh>
    <rPh sb="237" eb="238">
      <t>ト</t>
    </rPh>
    <rPh sb="239" eb="240">
      <t>ク</t>
    </rPh>
    <rPh sb="242" eb="244">
      <t>ヒツヨウ</t>
    </rPh>
    <phoneticPr fontId="5"/>
  </si>
  <si>
    <t>H29以降徐々に低下していることがわかる。利用促進に向けた取り組みが必要である。</t>
    <rPh sb="3" eb="5">
      <t>イコウ</t>
    </rPh>
    <rPh sb="5" eb="7">
      <t>ジョジョ</t>
    </rPh>
    <rPh sb="8" eb="10">
      <t>テイカ</t>
    </rPh>
    <rPh sb="21" eb="23">
      <t>リヨウ</t>
    </rPh>
    <rPh sb="23" eb="25">
      <t>ソクシン</t>
    </rPh>
    <rPh sb="26" eb="27">
      <t>ム</t>
    </rPh>
    <rPh sb="29" eb="30">
      <t>ト</t>
    </rPh>
    <rPh sb="31" eb="32">
      <t>ク</t>
    </rPh>
    <rPh sb="34" eb="36">
      <t>ヒツヨウ</t>
    </rPh>
    <phoneticPr fontId="5"/>
  </si>
  <si>
    <t>⑦について
記載の通り
⑧について
今後、老朽化に伴う設備投資費の増加が予想されるため、計画的に修繕を行う必要がある。
⑩について
100％を超えているため、収入増に向けた取り組みが必要である。</t>
    <rPh sb="6" eb="8">
      <t>キサイ</t>
    </rPh>
    <rPh sb="9" eb="10">
      <t>トオ</t>
    </rPh>
    <rPh sb="18" eb="20">
      <t>コンゴ</t>
    </rPh>
    <rPh sb="21" eb="24">
      <t>ロウキュウカ</t>
    </rPh>
    <rPh sb="25" eb="26">
      <t>トモナ</t>
    </rPh>
    <rPh sb="27" eb="29">
      <t>セツビ</t>
    </rPh>
    <rPh sb="29" eb="31">
      <t>トウシ</t>
    </rPh>
    <rPh sb="31" eb="32">
      <t>ヒ</t>
    </rPh>
    <rPh sb="33" eb="35">
      <t>ゾウカ</t>
    </rPh>
    <rPh sb="36" eb="38">
      <t>ヨソウ</t>
    </rPh>
    <rPh sb="44" eb="47">
      <t>ケイカクテキ</t>
    </rPh>
    <rPh sb="48" eb="50">
      <t>シュウゼン</t>
    </rPh>
    <rPh sb="51" eb="52">
      <t>オコナ</t>
    </rPh>
    <rPh sb="53" eb="55">
      <t>ヒツヨウ</t>
    </rPh>
    <rPh sb="71" eb="72">
      <t>コ</t>
    </rPh>
    <rPh sb="79" eb="82">
      <t>シュウニュウゾウ</t>
    </rPh>
    <rPh sb="83" eb="84">
      <t>ム</t>
    </rPh>
    <rPh sb="86" eb="87">
      <t>ト</t>
    </rPh>
    <rPh sb="88" eb="89">
      <t>ク</t>
    </rPh>
    <rPh sb="91" eb="93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</si>
</sst>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40.799999999999997</c:v>
                </c:pt>
                <c:pt idx="1">
                  <c:v>34.4</c:v>
                </c:pt>
                <c:pt idx="2">
                  <c:v>31.6</c:v>
                </c:pt>
                <c:pt idx="3">
                  <c:v>47.9</c:v>
                </c:pt>
                <c:pt idx="4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8-4A83-B94F-1F7F29408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8-4A83-B94F-1F7F29408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910.1</c:v>
                </c:pt>
                <c:pt idx="1">
                  <c:v>819.6</c:v>
                </c:pt>
                <c:pt idx="2">
                  <c:v>558.9</c:v>
                </c:pt>
                <c:pt idx="3">
                  <c:v>330.8</c:v>
                </c:pt>
                <c:pt idx="4">
                  <c:v>198.1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6-4030-8B9B-AF2B6F6FB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6-4030-8B9B-AF2B6F6FB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297-4CF8-8881-1D56C8169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7-4CF8-8881-1D56C8169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50F-4F05-B217-66055D2F6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F-4F05-B217-66055D2F6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2.5</c:v>
                </c:pt>
                <c:pt idx="2">
                  <c:v>1.9</c:v>
                </c:pt>
                <c:pt idx="3">
                  <c:v>1.7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B-4FEF-8ED8-362111A9E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B-4FEF-8ED8-362111A9E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35</c:v>
                </c:pt>
                <c:pt idx="1">
                  <c:v>28</c:v>
                </c:pt>
                <c:pt idx="2">
                  <c:v>21</c:v>
                </c:pt>
                <c:pt idx="3">
                  <c:v>16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1-4FC1-8EFF-FD769E228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1-4FC1-8EFF-FD769E228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129</c:v>
                </c:pt>
                <c:pt idx="1">
                  <c:v>134</c:v>
                </c:pt>
                <c:pt idx="2">
                  <c:v>135.6</c:v>
                </c:pt>
                <c:pt idx="3">
                  <c:v>123.3</c:v>
                </c:pt>
                <c:pt idx="4">
                  <c:v>120.5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4-4838-A695-8FF1F78AD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4-4838-A695-8FF1F78AD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56.2</c:v>
                </c:pt>
                <c:pt idx="2">
                  <c:v>59.4</c:v>
                </c:pt>
                <c:pt idx="3">
                  <c:v>63.2</c:v>
                </c:pt>
                <c:pt idx="4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2-4B72-A785-353EDD844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2-4B72-A785-353EDD844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838170</c:v>
                </c:pt>
                <c:pt idx="1">
                  <c:v>681940</c:v>
                </c:pt>
                <c:pt idx="2">
                  <c:v>73012</c:v>
                </c:pt>
                <c:pt idx="3">
                  <c:v>90982</c:v>
                </c:pt>
                <c:pt idx="4">
                  <c:v>78563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5-4128-877B-8FEC3161C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5-4128-877B-8FEC3161C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HA16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富山県高岡市　高岡市営高岡中央駐車場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20520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751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330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40.799999999999997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34.4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31.6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47.9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49.8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3.1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2.5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1.9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1.7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1.1000000000000001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129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134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135.6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123.3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120.5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218.5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151.19999999999999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212.4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243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218.2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138.9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139.69999999999999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139.30000000000001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135.30000000000001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127.7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3"/>
      <c r="NE47" s="104"/>
      <c r="NF47" s="104"/>
      <c r="NG47" s="104"/>
      <c r="NH47" s="104"/>
      <c r="NI47" s="104"/>
      <c r="NJ47" s="104"/>
      <c r="NK47" s="104"/>
      <c r="NL47" s="104"/>
      <c r="NM47" s="104"/>
      <c r="NN47" s="104"/>
      <c r="NO47" s="104"/>
      <c r="NP47" s="104"/>
      <c r="NQ47" s="104"/>
      <c r="NR47" s="105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35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28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21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16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10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58.3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56.2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59.4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63.2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56.3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838170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681940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73012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90982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78563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46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39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11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29.2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30.4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5.8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31888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13314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28825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26838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396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389996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910.1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819.6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558.9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330.8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198.1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239.6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224.1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152.5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1239.2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ZWwHz/YYwe9LOW9O6N4lpsadqdVLNQa+OOEwApC3yXqQ369YesL3znFd7PdgVpkpO7z5oayj7ZBBfVDpoNRk/Q==" saltValue="p/0Ja8tCF0ChLHkSLi2pH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92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103</v>
      </c>
      <c r="AX5" s="59" t="s">
        <v>104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102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90</v>
      </c>
      <c r="CQ5" s="59" t="s">
        <v>91</v>
      </c>
      <c r="CR5" s="59" t="s">
        <v>92</v>
      </c>
      <c r="CS5" s="59" t="s">
        <v>102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101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2019</v>
      </c>
      <c r="C6" s="60">
        <f t="shared" ref="C6:X6" si="1">C8</f>
        <v>162027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富山県高岡市</v>
      </c>
      <c r="I6" s="60" t="str">
        <f t="shared" si="1"/>
        <v>高岡市営高岡中央駐車場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18</v>
      </c>
      <c r="S6" s="62" t="str">
        <f t="shared" si="1"/>
        <v>駅</v>
      </c>
      <c r="T6" s="62" t="str">
        <f t="shared" si="1"/>
        <v>有</v>
      </c>
      <c r="U6" s="63">
        <f t="shared" si="1"/>
        <v>20520</v>
      </c>
      <c r="V6" s="63">
        <f t="shared" si="1"/>
        <v>751</v>
      </c>
      <c r="W6" s="63">
        <f t="shared" si="1"/>
        <v>330</v>
      </c>
      <c r="X6" s="62" t="str">
        <f t="shared" si="1"/>
        <v>代行制</v>
      </c>
      <c r="Y6" s="64">
        <f>IF(Y8="-",NA(),Y8)</f>
        <v>40.799999999999997</v>
      </c>
      <c r="Z6" s="64">
        <f t="shared" ref="Z6:AH6" si="2">IF(Z8="-",NA(),Z8)</f>
        <v>34.4</v>
      </c>
      <c r="AA6" s="64">
        <f t="shared" si="2"/>
        <v>31.6</v>
      </c>
      <c r="AB6" s="64">
        <f t="shared" si="2"/>
        <v>47.9</v>
      </c>
      <c r="AC6" s="64">
        <f t="shared" si="2"/>
        <v>49.8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218.2</v>
      </c>
      <c r="AI6" s="61" t="str">
        <f>IF(AI8="-","",IF(AI8="-","【-】","【"&amp;SUBSTITUTE(TEXT(AI8,"#,##0.0"),"-","△")&amp;"】"))</f>
        <v>【619.1】</v>
      </c>
      <c r="AJ6" s="64">
        <f>IF(AJ8="-",NA(),AJ8)</f>
        <v>3.1</v>
      </c>
      <c r="AK6" s="64">
        <f t="shared" ref="AK6:AS6" si="3">IF(AK8="-",NA(),AK8)</f>
        <v>2.5</v>
      </c>
      <c r="AL6" s="64">
        <f t="shared" si="3"/>
        <v>1.9</v>
      </c>
      <c r="AM6" s="64">
        <f t="shared" si="3"/>
        <v>1.7</v>
      </c>
      <c r="AN6" s="64">
        <f t="shared" si="3"/>
        <v>1.1000000000000001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1.5</v>
      </c>
      <c r="AT6" s="61" t="str">
        <f>IF(AT8="-","",IF(AT8="-","【-】","【"&amp;SUBSTITUTE(TEXT(AT8,"#,##0.0"),"-","△")&amp;"】"))</f>
        <v>【2.3】</v>
      </c>
      <c r="AU6" s="65">
        <f>IF(AU8="-",NA(),AU8)</f>
        <v>35</v>
      </c>
      <c r="AV6" s="65">
        <f t="shared" ref="AV6:BD6" si="4">IF(AV8="-",NA(),AV8)</f>
        <v>28</v>
      </c>
      <c r="AW6" s="65">
        <f t="shared" si="4"/>
        <v>21</v>
      </c>
      <c r="AX6" s="65">
        <f t="shared" si="4"/>
        <v>16</v>
      </c>
      <c r="AY6" s="65">
        <f t="shared" si="4"/>
        <v>10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11</v>
      </c>
      <c r="BE6" s="63" t="str">
        <f>IF(BE8="-","",IF(BE8="-","【-】","【"&amp;SUBSTITUTE(TEXT(BE8,"#,##0"),"-","△")&amp;"】"))</f>
        <v>【17】</v>
      </c>
      <c r="BF6" s="64">
        <f>IF(BF8="-",NA(),BF8)</f>
        <v>58.3</v>
      </c>
      <c r="BG6" s="64">
        <f t="shared" ref="BG6:BO6" si="5">IF(BG8="-",NA(),BG8)</f>
        <v>56.2</v>
      </c>
      <c r="BH6" s="64">
        <f t="shared" si="5"/>
        <v>59.4</v>
      </c>
      <c r="BI6" s="64">
        <f t="shared" si="5"/>
        <v>63.2</v>
      </c>
      <c r="BJ6" s="64">
        <f t="shared" si="5"/>
        <v>56.3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5.8</v>
      </c>
      <c r="BP6" s="61" t="str">
        <f>IF(BP8="-","",IF(BP8="-","【-】","【"&amp;SUBSTITUTE(TEXT(BP8,"#,##0.0"),"-","△")&amp;"】"))</f>
        <v>【20.8】</v>
      </c>
      <c r="BQ6" s="65">
        <f>IF(BQ8="-",NA(),BQ8)</f>
        <v>838170</v>
      </c>
      <c r="BR6" s="65">
        <f t="shared" ref="BR6:BZ6" si="6">IF(BR8="-",NA(),BR8)</f>
        <v>681940</v>
      </c>
      <c r="BS6" s="65">
        <f t="shared" si="6"/>
        <v>73012</v>
      </c>
      <c r="BT6" s="65">
        <f t="shared" si="6"/>
        <v>90982</v>
      </c>
      <c r="BU6" s="65">
        <f t="shared" si="6"/>
        <v>78563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26838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396</v>
      </c>
      <c r="CN6" s="63">
        <f t="shared" si="7"/>
        <v>389996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910.1</v>
      </c>
      <c r="DA6" s="64">
        <f t="shared" ref="DA6:DI6" si="8">IF(DA8="-",NA(),DA8)</f>
        <v>819.6</v>
      </c>
      <c r="DB6" s="64">
        <f t="shared" si="8"/>
        <v>558.9</v>
      </c>
      <c r="DC6" s="64">
        <f t="shared" si="8"/>
        <v>330.8</v>
      </c>
      <c r="DD6" s="64">
        <f t="shared" si="8"/>
        <v>198.1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1239.2</v>
      </c>
      <c r="DJ6" s="61" t="str">
        <f>IF(DJ8="-","",IF(DJ8="-","【-】","【"&amp;SUBSTITUTE(TEXT(DJ8,"#,##0.0"),"-","△")&amp;"】"))</f>
        <v>【425.4】</v>
      </c>
      <c r="DK6" s="64">
        <f>IF(DK8="-",NA(),DK8)</f>
        <v>129</v>
      </c>
      <c r="DL6" s="64">
        <f t="shared" ref="DL6:DT6" si="9">IF(DL8="-",NA(),DL8)</f>
        <v>134</v>
      </c>
      <c r="DM6" s="64">
        <f t="shared" si="9"/>
        <v>135.6</v>
      </c>
      <c r="DN6" s="64">
        <f t="shared" si="9"/>
        <v>123.3</v>
      </c>
      <c r="DO6" s="64">
        <f t="shared" si="9"/>
        <v>120.5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127.7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108</v>
      </c>
      <c r="B7" s="60">
        <f t="shared" ref="B7:X7" si="10">B8</f>
        <v>2019</v>
      </c>
      <c r="C7" s="60">
        <f t="shared" si="10"/>
        <v>162027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富山県　高岡市</v>
      </c>
      <c r="I7" s="60" t="str">
        <f t="shared" si="10"/>
        <v>高岡市営高岡中央駐車場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18</v>
      </c>
      <c r="S7" s="62" t="str">
        <f t="shared" si="10"/>
        <v>駅</v>
      </c>
      <c r="T7" s="62" t="str">
        <f t="shared" si="10"/>
        <v>有</v>
      </c>
      <c r="U7" s="63">
        <f t="shared" si="10"/>
        <v>20520</v>
      </c>
      <c r="V7" s="63">
        <f t="shared" si="10"/>
        <v>751</v>
      </c>
      <c r="W7" s="63">
        <f t="shared" si="10"/>
        <v>330</v>
      </c>
      <c r="X7" s="62" t="str">
        <f t="shared" si="10"/>
        <v>代行制</v>
      </c>
      <c r="Y7" s="64">
        <f>Y8</f>
        <v>40.799999999999997</v>
      </c>
      <c r="Z7" s="64">
        <f t="shared" ref="Z7:AH7" si="11">Z8</f>
        <v>34.4</v>
      </c>
      <c r="AA7" s="64">
        <f t="shared" si="11"/>
        <v>31.6</v>
      </c>
      <c r="AB7" s="64">
        <f t="shared" si="11"/>
        <v>47.9</v>
      </c>
      <c r="AC7" s="64">
        <f t="shared" si="11"/>
        <v>49.8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218.2</v>
      </c>
      <c r="AI7" s="61"/>
      <c r="AJ7" s="64">
        <f>AJ8</f>
        <v>3.1</v>
      </c>
      <c r="AK7" s="64">
        <f t="shared" ref="AK7:AS7" si="12">AK8</f>
        <v>2.5</v>
      </c>
      <c r="AL7" s="64">
        <f t="shared" si="12"/>
        <v>1.9</v>
      </c>
      <c r="AM7" s="64">
        <f t="shared" si="12"/>
        <v>1.7</v>
      </c>
      <c r="AN7" s="64">
        <f t="shared" si="12"/>
        <v>1.1000000000000001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1.5</v>
      </c>
      <c r="AT7" s="61"/>
      <c r="AU7" s="65">
        <f>AU8</f>
        <v>35</v>
      </c>
      <c r="AV7" s="65">
        <f t="shared" ref="AV7:BD7" si="13">AV8</f>
        <v>28</v>
      </c>
      <c r="AW7" s="65">
        <f t="shared" si="13"/>
        <v>21</v>
      </c>
      <c r="AX7" s="65">
        <f t="shared" si="13"/>
        <v>16</v>
      </c>
      <c r="AY7" s="65">
        <f t="shared" si="13"/>
        <v>10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11</v>
      </c>
      <c r="BE7" s="63"/>
      <c r="BF7" s="64">
        <f>BF8</f>
        <v>58.3</v>
      </c>
      <c r="BG7" s="64">
        <f t="shared" ref="BG7:BO7" si="14">BG8</f>
        <v>56.2</v>
      </c>
      <c r="BH7" s="64">
        <f t="shared" si="14"/>
        <v>59.4</v>
      </c>
      <c r="BI7" s="64">
        <f t="shared" si="14"/>
        <v>63.2</v>
      </c>
      <c r="BJ7" s="64">
        <f t="shared" si="14"/>
        <v>56.3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5.8</v>
      </c>
      <c r="BP7" s="61"/>
      <c r="BQ7" s="65">
        <f>BQ8</f>
        <v>838170</v>
      </c>
      <c r="BR7" s="65">
        <f t="shared" ref="BR7:BZ7" si="15">BR8</f>
        <v>681940</v>
      </c>
      <c r="BS7" s="65">
        <f t="shared" si="15"/>
        <v>73012</v>
      </c>
      <c r="BT7" s="65">
        <f t="shared" si="15"/>
        <v>90982</v>
      </c>
      <c r="BU7" s="65">
        <f t="shared" si="15"/>
        <v>78563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26838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110</v>
      </c>
      <c r="CL7" s="61"/>
      <c r="CM7" s="63">
        <f>CM8</f>
        <v>396</v>
      </c>
      <c r="CN7" s="63">
        <f>CN8</f>
        <v>389996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110</v>
      </c>
      <c r="CY7" s="61"/>
      <c r="CZ7" s="64">
        <f>CZ8</f>
        <v>910.1</v>
      </c>
      <c r="DA7" s="64">
        <f t="shared" ref="DA7:DI7" si="16">DA8</f>
        <v>819.6</v>
      </c>
      <c r="DB7" s="64">
        <f t="shared" si="16"/>
        <v>558.9</v>
      </c>
      <c r="DC7" s="64">
        <f t="shared" si="16"/>
        <v>330.8</v>
      </c>
      <c r="DD7" s="64">
        <f t="shared" si="16"/>
        <v>198.1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1239.2</v>
      </c>
      <c r="DJ7" s="61"/>
      <c r="DK7" s="64">
        <f>DK8</f>
        <v>129</v>
      </c>
      <c r="DL7" s="64">
        <f t="shared" ref="DL7:DT7" si="17">DL8</f>
        <v>134</v>
      </c>
      <c r="DM7" s="64">
        <f t="shared" si="17"/>
        <v>135.6</v>
      </c>
      <c r="DN7" s="64">
        <f t="shared" si="17"/>
        <v>123.3</v>
      </c>
      <c r="DO7" s="64">
        <f t="shared" si="17"/>
        <v>120.5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127.7</v>
      </c>
      <c r="DU7" s="61"/>
    </row>
    <row r="8" spans="1:125" s="66" customFormat="1" x14ac:dyDescent="0.15">
      <c r="A8" s="49"/>
      <c r="B8" s="67">
        <v>2019</v>
      </c>
      <c r="C8" s="67">
        <v>162027</v>
      </c>
      <c r="D8" s="67">
        <v>47</v>
      </c>
      <c r="E8" s="67">
        <v>14</v>
      </c>
      <c r="F8" s="67">
        <v>0</v>
      </c>
      <c r="G8" s="67">
        <v>4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18</v>
      </c>
      <c r="S8" s="69" t="s">
        <v>121</v>
      </c>
      <c r="T8" s="69" t="s">
        <v>122</v>
      </c>
      <c r="U8" s="70">
        <v>20520</v>
      </c>
      <c r="V8" s="70">
        <v>751</v>
      </c>
      <c r="W8" s="70">
        <v>330</v>
      </c>
      <c r="X8" s="69" t="s">
        <v>123</v>
      </c>
      <c r="Y8" s="71">
        <v>40.799999999999997</v>
      </c>
      <c r="Z8" s="71">
        <v>34.4</v>
      </c>
      <c r="AA8" s="71">
        <v>31.6</v>
      </c>
      <c r="AB8" s="71">
        <v>47.9</v>
      </c>
      <c r="AC8" s="71">
        <v>49.8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218.2</v>
      </c>
      <c r="AI8" s="68">
        <v>619.1</v>
      </c>
      <c r="AJ8" s="71">
        <v>3.1</v>
      </c>
      <c r="AK8" s="71">
        <v>2.5</v>
      </c>
      <c r="AL8" s="71">
        <v>1.9</v>
      </c>
      <c r="AM8" s="71">
        <v>1.7</v>
      </c>
      <c r="AN8" s="71">
        <v>1.1000000000000001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1.5</v>
      </c>
      <c r="AT8" s="68">
        <v>2.2999999999999998</v>
      </c>
      <c r="AU8" s="72">
        <v>35</v>
      </c>
      <c r="AV8" s="72">
        <v>28</v>
      </c>
      <c r="AW8" s="72">
        <v>21</v>
      </c>
      <c r="AX8" s="72">
        <v>16</v>
      </c>
      <c r="AY8" s="72">
        <v>10</v>
      </c>
      <c r="AZ8" s="72">
        <v>46</v>
      </c>
      <c r="BA8" s="72">
        <v>39</v>
      </c>
      <c r="BB8" s="72">
        <v>25</v>
      </c>
      <c r="BC8" s="72">
        <v>23</v>
      </c>
      <c r="BD8" s="72">
        <v>11</v>
      </c>
      <c r="BE8" s="72">
        <v>17</v>
      </c>
      <c r="BF8" s="71">
        <v>58.3</v>
      </c>
      <c r="BG8" s="71">
        <v>56.2</v>
      </c>
      <c r="BH8" s="71">
        <v>59.4</v>
      </c>
      <c r="BI8" s="71">
        <v>63.2</v>
      </c>
      <c r="BJ8" s="71">
        <v>56.3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5.8</v>
      </c>
      <c r="BP8" s="68">
        <v>20.8</v>
      </c>
      <c r="BQ8" s="72">
        <v>838170</v>
      </c>
      <c r="BR8" s="72">
        <v>681940</v>
      </c>
      <c r="BS8" s="72">
        <v>73012</v>
      </c>
      <c r="BT8" s="73">
        <v>90982</v>
      </c>
      <c r="BU8" s="73">
        <v>78563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26838</v>
      </c>
      <c r="CA8" s="70">
        <v>14290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396</v>
      </c>
      <c r="CN8" s="70">
        <v>389996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910.1</v>
      </c>
      <c r="DA8" s="71">
        <v>819.6</v>
      </c>
      <c r="DB8" s="71">
        <v>558.9</v>
      </c>
      <c r="DC8" s="71">
        <v>330.8</v>
      </c>
      <c r="DD8" s="71">
        <v>198.1</v>
      </c>
      <c r="DE8" s="71">
        <v>280</v>
      </c>
      <c r="DF8" s="71">
        <v>239.6</v>
      </c>
      <c r="DG8" s="71">
        <v>224.1</v>
      </c>
      <c r="DH8" s="71">
        <v>152.5</v>
      </c>
      <c r="DI8" s="71">
        <v>1239.2</v>
      </c>
      <c r="DJ8" s="68">
        <v>425.4</v>
      </c>
      <c r="DK8" s="71">
        <v>129</v>
      </c>
      <c r="DL8" s="71">
        <v>134</v>
      </c>
      <c r="DM8" s="71">
        <v>135.6</v>
      </c>
      <c r="DN8" s="71">
        <v>123.3</v>
      </c>
      <c r="DO8" s="71">
        <v>120.5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127.7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高岡市</cp:lastModifiedBy>
  <cp:lastPrinted>2021-01-24T23:45:24Z</cp:lastPrinted>
  <dcterms:created xsi:type="dcterms:W3CDTF">2020-12-04T03:29:43Z</dcterms:created>
  <dcterms:modified xsi:type="dcterms:W3CDTF">2021-01-24T23:45:42Z</dcterms:modified>
  <cp:category/>
</cp:coreProperties>
</file>