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上水道経営企画担当\経営比較分析表\R2（R1決算対象）\"/>
    </mc:Choice>
  </mc:AlternateContent>
  <xr:revisionPtr revIDLastSave="0" documentId="13_ncr:1_{488F6040-3E72-4233-85B2-B961A9F577DB}" xr6:coauthVersionLast="36" xr6:coauthVersionMax="36" xr10:uidLastSave="{00000000-0000-0000-0000-000000000000}"/>
  <workbookProtection workbookAlgorithmName="SHA-512" workbookHashValue="HwFjfyr1XEUHJprUhIPHJE5Mr8QdfQENhF0o4xuVzb4fUVv8lG38F9yaVG+y2HmZChrqbzqg+WTdfpHuxChyPA==" workbookSaltValue="8n83mgM+6MkOLvG4shOIP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<sst xmlns="http://schemas.openxmlformats.org/spreadsheetml/2006/main" count="228" uniqueCount="114">
  <si>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</si>
  <si>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</si>
  <si>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</si>
  <si>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</si>
  <si>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</si>
  <si>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</si>
  <si>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</si>
  <si>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</si>
  <si>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</si>
  <si>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</si>
  <si>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</si>
  <si>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</si>
  <si>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</si>
  <si>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</si>
  <si>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</si>
  <si>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</si>
  <si>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</si>
  <si>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</si>
  <si>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</si>
  <si>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</si>
  <si>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</si>
  <si>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</si>
  <si>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</si>
  <si>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</si>
  <si>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</si>
  <si>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</si>
  <si>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</si>
  <si>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</si>
  <si>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</si>
  <si>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</si>
  <si>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</si>
  <si>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</si>
  <si>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</si>
  <si>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</si>
  <si>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</si>
  <si>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</si>
  <si>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</si>
  <si>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</si>
  <si>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</si>
  <si>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</si>
  <si>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</si>
  <si>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</si>
  <si>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</si>
  <si>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</si>
  <si>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</si>
  <si>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</si>
  <si>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</si>
  <si>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</si>
  <si>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</si>
  <si>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</si>
  <si>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</si>
  <si>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</si>
  <si>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</si>
  <si>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</si>
  <si>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</si>
  <si>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</si>
  <si>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</si>
  <si>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</si>
  <si>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</si>
  <si>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</si>
  <si>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</si>
  <si>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</si>
  <si>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</si>
  <si>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</si>
  <si>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</si>
  <si>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</si>
  <si>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</si>
  <si>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</si>
  <si>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</si>
  <si>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</si>
  <si>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</si>
  <si>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</si>
  <si>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</si>
  <si>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</si>
  <si>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</si>
  <si>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</si>
  <si>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</si>
  <si>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</si>
  <si>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</si>
  <si>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</si>
  <si>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</si>
  <si>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</si>
  <si>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</si>
  <si>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</si>
  <si>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</si>
  <si>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</si>
  <si>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</si>
  <si>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</si>
  <si>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</si>
  <si>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</si>
  <si>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</si>
  <si>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</si>
  <si>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</si>
  <si>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</si>
  <si>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</si>
  <si>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</si>
  <si>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</si>
  <si>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</si>
  <si>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</si>
  <si>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</si>
  <si>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</si>
  <si>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</si>
  <si>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</si>
  <si>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</si>
  <si>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</si>
  <si>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</si>
  <si>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</si>
  <si>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</si>
  <si>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</si>
  <si>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</si>
  <si>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</si>
  <si>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が類似団体平均値よりかなり低く、管路更新率も平均を上回っている。しかし、災害に備えるためには、水道施設や管路等の耐震化率をもっと向上させなければならないことから、今後も計画的に更新していかなければならない。
　今後は基幹管路の更新も控えていることから、経営戦略における投資計画を検証しながら耐震化率の向上に努める必要がある。</t>
    <rPh sb="43" eb="45">
      <t>サイガイ</t>
    </rPh>
    <rPh sb="46" eb="47">
      <t>ソナ</t>
    </rPh>
    <rPh sb="54" eb="56">
      <t>スイドウ</t>
    </rPh>
    <rPh sb="56" eb="58">
      <t>シセツ</t>
    </rPh>
    <rPh sb="59" eb="61">
      <t>カンロ</t>
    </rPh>
    <rPh sb="61" eb="62">
      <t>トウ</t>
    </rPh>
    <rPh sb="71" eb="73">
      <t>コウジョウ</t>
    </rPh>
    <phoneticPr fontId="4"/>
  </si>
  <si>
    <t>　現在のところ、収益が費用を上回ってはいるが、経常収支比率は年々下降し続けており、経営状況は厳しくなりつつある。
　安定した水の供給には管路の耐震化を推進しなければならないため、健全経営を維持しながら老朽管等への更新投資を計画的に行う必要がある。
  また、給水人口の減少がさらに深刻となり、給水収益の減少が想定されることから、県との受給協定や広域化等についても検討し、経営の改善が図れるよう努めていかなければならない。
　なお、平成３０年度に策定した経営戦略は、施設等の現状把握と管種等を踏まえて実耐用年数を分析し、重要給水拠点の耐震連結化や人口減少に対応したダウンサイジング等、投資と財政において調和が取れた中長期計画となっているが、実情に応じて見直していくことも必要である。</t>
    <phoneticPr fontId="4"/>
  </si>
  <si>
    <t>　平成２１年度から累積欠損金の発生は無く、経常収支比率は１００％を上回っているため概ね良好といえる。しかし、今後給水人口の減少により益々収益が減少することが想定されることから、今後も健全な経営を継続させるため、長期経営計画をしっかりと見定めていく必要がある。
　企業債残高対給水収益比率は、類似団体平均値より低く、企業債への依存度が低い状況である。一方で、現在の投資規模が適正かどうか、必要な投資の先送りがないか等、アセットマネジメントにより更新需要を見極め、資金不足が予想される場合には充当率の引上げや料金水準の見直しが必要である。
　また、料金回収率は１００％を超えていることから、給水に掛かる費用を水道料金収入で賄われてはいるが、給水原価は類似団体平均値をかなり上回っている。
　有収率は、平成２９年度までは漏水調査や老朽管更新の効果により上がってきていたが、平成３０年度は８２％台まで低下した。令和元年度は、類似団体平均値と同等までに回復したものの、依然として全国平均よりも低い状況である。</t>
    <rPh sb="41" eb="42">
      <t>オオム</t>
    </rPh>
    <rPh sb="43" eb="45">
      <t>リョウコウ</t>
    </rPh>
    <rPh sb="54" eb="56">
      <t>コンゴ</t>
    </rPh>
    <rPh sb="66" eb="68">
      <t>マスマス</t>
    </rPh>
    <rPh sb="71" eb="73">
      <t>ゲンショウ</t>
    </rPh>
    <rPh sb="78" eb="80">
      <t>ソウテイ</t>
    </rPh>
    <rPh sb="88" eb="9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</si>
</sst>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0.64</c:v>
                </c:pt>
                <c:pt idx="1">
                  <c:v>0.31</c:v>
                </c:pt>
                <c:pt idx="2">
                  <c:v>0.36</c:v>
                </c:pt>
                <c:pt idx="3">
                  <c:v>0.64</c:v>
                </c:pt>
                <c:pt idx="4">
                  <c:v>0.66</c:v>
                </c:pt>
              </c:numCache>
            </c:numRef>
          </c:val>
          <c:extLst>
            <c:ext xmlns:c16="http://schemas.microsoft.com/office/drawing/2014/chart" uri="{C3380CC4-5D6E-409C-BE32-E72D297353CC}">
              <c16:uniqueId val="{00000000-43AB-4AA3-857A-15330639C9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3AB-4AA3-857A-15330639C9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65.349999999999994</c:v>
                </c:pt>
                <c:pt idx="1">
                  <c:v>65.459999999999994</c:v>
                </c:pt>
                <c:pt idx="2">
                  <c:v>64.75</c:v>
                </c:pt>
                <c:pt idx="3">
                  <c:v>65.42</c:v>
                </c:pt>
                <c:pt idx="4">
                  <c:v>62.02</c:v>
                </c:pt>
              </c:numCache>
            </c:numRef>
          </c:val>
          <c:extLst>
            <c:ext xmlns:c16="http://schemas.microsoft.com/office/drawing/2014/chart" uri="{C3380CC4-5D6E-409C-BE32-E72D297353CC}">
              <c16:uniqueId val="{00000000-C0FF-432D-9585-FE4E0D1E43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C0FF-432D-9585-FE4E0D1E43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85.58</c:v>
                </c:pt>
                <c:pt idx="1">
                  <c:v>84.91</c:v>
                </c:pt>
                <c:pt idx="2">
                  <c:v>85.95</c:v>
                </c:pt>
                <c:pt idx="3">
                  <c:v>82.57</c:v>
                </c:pt>
                <c:pt idx="4">
                  <c:v>84.75</c:v>
                </c:pt>
              </c:numCache>
            </c:numRef>
          </c:val>
          <c:extLst>
            <c:ext xmlns:c16="http://schemas.microsoft.com/office/drawing/2014/chart" uri="{C3380CC4-5D6E-409C-BE32-E72D297353CC}">
              <c16:uniqueId val="{00000000-C57E-4C1A-B56E-E46C8CA2CD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C57E-4C1A-B56E-E46C8CA2CD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115.66</c:v>
                </c:pt>
                <c:pt idx="1">
                  <c:v>115.34</c:v>
                </c:pt>
                <c:pt idx="2">
                  <c:v>113.49</c:v>
                </c:pt>
                <c:pt idx="3">
                  <c:v>110.23</c:v>
                </c:pt>
                <c:pt idx="4">
                  <c:v>109.31</c:v>
                </c:pt>
              </c:numCache>
            </c:numRef>
          </c:val>
          <c:extLst>
            <c:ext xmlns:c16="http://schemas.microsoft.com/office/drawing/2014/chart" uri="{C3380CC4-5D6E-409C-BE32-E72D297353CC}">
              <c16:uniqueId val="{00000000-9A9E-4E73-BCE2-E88B1259AC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9A9E-4E73-BCE2-E88B1259AC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53.59</c:v>
                </c:pt>
                <c:pt idx="1">
                  <c:v>54.04</c:v>
                </c:pt>
                <c:pt idx="2">
                  <c:v>55.34</c:v>
                </c:pt>
                <c:pt idx="3">
                  <c:v>56.3</c:v>
                </c:pt>
                <c:pt idx="4">
                  <c:v>57.35</c:v>
                </c:pt>
              </c:numCache>
            </c:numRef>
          </c:val>
          <c:extLst>
            <c:ext xmlns:c16="http://schemas.microsoft.com/office/drawing/2014/chart" uri="{C3380CC4-5D6E-409C-BE32-E72D297353CC}">
              <c16:uniqueId val="{00000000-5DFB-4246-905E-67F696EA60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DFB-4246-905E-67F696EA60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3.31</c:v>
                </c:pt>
                <c:pt idx="1">
                  <c:v>3.12</c:v>
                </c:pt>
                <c:pt idx="2">
                  <c:v>4.6100000000000003</c:v>
                </c:pt>
                <c:pt idx="3">
                  <c:v>6.4</c:v>
                </c:pt>
                <c:pt idx="4">
                  <c:v>8.44</c:v>
                </c:pt>
              </c:numCache>
            </c:numRef>
          </c:val>
          <c:extLst>
            <c:ext xmlns:c16="http://schemas.microsoft.com/office/drawing/2014/chart" uri="{C3380CC4-5D6E-409C-BE32-E72D297353CC}">
              <c16:uniqueId val="{00000000-B3C6-4C4E-9F0C-FBE714B41F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B3C6-4C4E-9F0C-FBE714B41F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0B-49BC-AAAB-FEFA27C527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B00B-49BC-AAAB-FEFA27C527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376.22</c:v>
                </c:pt>
                <c:pt idx="1">
                  <c:v>378.42</c:v>
                </c:pt>
                <c:pt idx="2">
                  <c:v>386.13</c:v>
                </c:pt>
                <c:pt idx="3">
                  <c:v>398.65</c:v>
                </c:pt>
                <c:pt idx="4">
                  <c:v>489.67</c:v>
                </c:pt>
              </c:numCache>
            </c:numRef>
          </c:val>
          <c:extLst>
            <c:ext xmlns:c16="http://schemas.microsoft.com/office/drawing/2014/chart" uri="{C3380CC4-5D6E-409C-BE32-E72D297353CC}">
              <c16:uniqueId val="{00000000-2EA8-4352-949D-B28821B25A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EA8-4352-949D-B28821B25A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271.85000000000002</c:v>
                </c:pt>
                <c:pt idx="1">
                  <c:v>271.35000000000002</c:v>
                </c:pt>
                <c:pt idx="2">
                  <c:v>260.92</c:v>
                </c:pt>
                <c:pt idx="3">
                  <c:v>260.66000000000003</c:v>
                </c:pt>
                <c:pt idx="4">
                  <c:v>258.02</c:v>
                </c:pt>
              </c:numCache>
            </c:numRef>
          </c:val>
          <c:extLst>
            <c:ext xmlns:c16="http://schemas.microsoft.com/office/drawing/2014/chart" uri="{C3380CC4-5D6E-409C-BE32-E72D297353CC}">
              <c16:uniqueId val="{00000000-65D1-4065-9EBE-F921F7A021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5D1-4065-9EBE-F921F7A021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c:v>
                </c:pt>
                <c:pt idx="1">
                  <c:v>114.03</c:v>
                </c:pt>
                <c:pt idx="2">
                  <c:v>111.51</c:v>
                </c:pt>
                <c:pt idx="3">
                  <c:v>107.96</c:v>
                </c:pt>
                <c:pt idx="4">
                  <c:v>107.05</c:v>
                </c:pt>
              </c:numCache>
            </c:numRef>
          </c:val>
          <c:extLst>
            <c:ext xmlns:c16="http://schemas.microsoft.com/office/drawing/2014/chart" uri="{C3380CC4-5D6E-409C-BE32-E72D297353CC}">
              <c16:uniqueId val="{00000000-D923-420A-91A1-E681C41FAB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923-420A-91A1-E681C41FAB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206.55</c:v>
                </c:pt>
                <c:pt idx="1">
                  <c:v>206.93</c:v>
                </c:pt>
                <c:pt idx="2">
                  <c:v>211.87</c:v>
                </c:pt>
                <c:pt idx="3">
                  <c:v>219.25</c:v>
                </c:pt>
                <c:pt idx="4">
                  <c:v>221.19</c:v>
                </c:pt>
              </c:numCache>
            </c:numRef>
          </c:val>
          <c:extLst>
            <c:ext xmlns:c16="http://schemas.microsoft.com/office/drawing/2014/chart" uri="{C3380CC4-5D6E-409C-BE32-E72D297353CC}">
              <c16:uniqueId val="{00000000-F074-4F64-991D-B84D5FB785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074-4F64-991D-B84D5FB785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氷見市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46732</v>
      </c>
      <c r="AM8" s="71"/>
      <c r="AN8" s="71"/>
      <c r="AO8" s="71"/>
      <c r="AP8" s="71"/>
      <c r="AQ8" s="71"/>
      <c r="AR8" s="71"/>
      <c r="AS8" s="71"/>
      <c r="AT8" s="67">
        <f>データ!$S$6</f>
        <v>230.54</v>
      </c>
      <c r="AU8" s="68"/>
      <c r="AV8" s="68"/>
      <c r="AW8" s="68"/>
      <c r="AX8" s="68"/>
      <c r="AY8" s="68"/>
      <c r="AZ8" s="68"/>
      <c r="BA8" s="68"/>
      <c r="BB8" s="70">
        <f>データ!$T$6</f>
        <v>202.71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68.2</v>
      </c>
      <c r="J10" s="68"/>
      <c r="K10" s="68"/>
      <c r="L10" s="68"/>
      <c r="M10" s="68"/>
      <c r="N10" s="68"/>
      <c r="O10" s="69"/>
      <c r="P10" s="70">
        <f>データ!$P$6</f>
        <v>87.04</v>
      </c>
      <c r="Q10" s="70"/>
      <c r="R10" s="70"/>
      <c r="S10" s="70"/>
      <c r="T10" s="70"/>
      <c r="U10" s="70"/>
      <c r="V10" s="70"/>
      <c r="W10" s="71">
        <f>データ!$Q$6</f>
        <v>4663</v>
      </c>
      <c r="X10" s="71"/>
      <c r="Y10" s="71"/>
      <c r="Z10" s="71"/>
      <c r="AA10" s="71"/>
      <c r="AB10" s="71"/>
      <c r="AC10" s="71"/>
      <c r="AD10" s="2"/>
      <c r="AE10" s="2"/>
      <c r="AF10" s="2"/>
      <c r="AG10" s="2"/>
      <c r="AH10" s="4"/>
      <c r="AI10" s="4"/>
      <c r="AJ10" s="4"/>
      <c r="AK10" s="4"/>
      <c r="AL10" s="71">
        <f>データ!$U$6</f>
        <v>40349</v>
      </c>
      <c r="AM10" s="71"/>
      <c r="AN10" s="71"/>
      <c r="AO10" s="71"/>
      <c r="AP10" s="71"/>
      <c r="AQ10" s="71"/>
      <c r="AR10" s="71"/>
      <c r="AS10" s="71"/>
      <c r="AT10" s="67">
        <f>データ!$V$6</f>
        <v>104.65</v>
      </c>
      <c r="AU10" s="68"/>
      <c r="AV10" s="68"/>
      <c r="AW10" s="68"/>
      <c r="AX10" s="68"/>
      <c r="AY10" s="68"/>
      <c r="AZ10" s="68"/>
      <c r="BA10" s="68"/>
      <c r="BB10" s="70">
        <f>データ!$W$6</f>
        <v>385.56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pfSvR6wGhb0yesHIJv1O3YNI0usMJE2mkXDmBG/D6gF6k9Cd1XW4cLHe2cB6EgJ+25cflArnnkfFhViZ0aLhg==" saltValue="N9FR8fwTQEw0bh/bapl8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162051</v>
      </c>
      <c r="D6" s="34">
        <f t="shared" si="3"/>
        <v>46</v>
      </c>
      <c r="E6" s="34">
        <f t="shared" si="3"/>
        <v>1</v>
      </c>
      <c r="F6" s="34">
        <f t="shared" si="3"/>
        <v>0</v>
      </c>
      <c r="G6" s="34">
        <f t="shared" si="3"/>
        <v>1</v>
      </c>
      <c r="H6" s="34" t="str">
        <f t="shared" si="3"/>
        <v>富山県　氷見市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68.2</v>
      </c>
      <c r="P6" s="35">
        <f t="shared" si="3"/>
        <v>87.04</v>
      </c>
      <c r="Q6" s="35">
        <f t="shared" si="3"/>
        <v>4663</v>
      </c>
      <c r="R6" s="35">
        <f t="shared" si="3"/>
        <v>46732</v>
      </c>
      <c r="S6" s="35">
        <f t="shared" si="3"/>
        <v>230.54</v>
      </c>
      <c r="T6" s="35">
        <f t="shared" si="3"/>
        <v>202.71</v>
      </c>
      <c r="U6" s="35">
        <f t="shared" si="3"/>
        <v>40349</v>
      </c>
      <c r="V6" s="35">
        <f t="shared" si="3"/>
        <v>104.65</v>
      </c>
      <c r="W6" s="35">
        <f t="shared" si="3"/>
        <v>385.56</v>
      </c>
      <c r="X6" s="36">
        <f>IF(X7="",NA(),X7)</f>
        <v>115.66</v>
      </c>
      <c r="Y6" s="36">
        <f t="shared" ref="Y6:AG6" si="4">IF(Y7="",NA(),Y7)</f>
        <v>115.34</v>
      </c>
      <c r="Z6" s="36">
        <f t="shared" si="4"/>
        <v>113.49</v>
      </c>
      <c r="AA6" s="36">
        <f t="shared" si="4"/>
        <v>110.23</v>
      </c>
      <c r="AB6" s="36">
        <f t="shared" si="4"/>
        <v>109.31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376.22</v>
      </c>
      <c r="AU6" s="36">
        <f t="shared" ref="AU6:BC6" si="6">IF(AU7="",NA(),AU7)</f>
        <v>378.42</v>
      </c>
      <c r="AV6" s="36">
        <f t="shared" si="6"/>
        <v>386.13</v>
      </c>
      <c r="AW6" s="36">
        <f t="shared" si="6"/>
        <v>398.65</v>
      </c>
      <c r="AX6" s="36">
        <f t="shared" si="6"/>
        <v>489.67</v>
      </c>
      <c r="AY6" s="36">
        <f t="shared" si="6"/>
        <v>371.31</v>
      </c>
      <c r="AZ6" s="36">
        <f t="shared" si="6"/>
        <v>377.63</v>
      </c>
      <c r="BA6" s="36">
        <f t="shared" si="6"/>
        <v>357.34</v>
      </c>
      <c r="BB6" s="36">
        <f t="shared" si="6"/>
        <v>366.03</v>
      </c>
      <c r="BC6" s="36">
        <f t="shared" si="6"/>
        <v>365.18</v>
      </c>
      <c r="BD6" s="35" t="str">
        <f>IF(BD7="","",IF(BD7="-","【-】","【"&amp;SUBSTITUTE(TEXT(BD7,"#,##0.00"),"-","△")&amp;"】"))</f>
        <v>【264.97】</v>
      </c>
      <c r="BE6" s="36">
        <f>IF(BE7="",NA(),BE7)</f>
        <v>271.85000000000002</v>
      </c>
      <c r="BF6" s="36">
        <f t="shared" ref="BF6:BN6" si="7">IF(BF7="",NA(),BF7)</f>
        <v>271.35000000000002</v>
      </c>
      <c r="BG6" s="36">
        <f t="shared" si="7"/>
        <v>260.92</v>
      </c>
      <c r="BH6" s="36">
        <f t="shared" si="7"/>
        <v>260.66000000000003</v>
      </c>
      <c r="BI6" s="36">
        <f t="shared" si="7"/>
        <v>258.02</v>
      </c>
      <c r="BJ6" s="36">
        <f t="shared" si="7"/>
        <v>373.09</v>
      </c>
      <c r="BK6" s="36">
        <f t="shared" si="7"/>
        <v>364.71</v>
      </c>
      <c r="BL6" s="36">
        <f t="shared" si="7"/>
        <v>373.69</v>
      </c>
      <c r="BM6" s="36">
        <f t="shared" si="7"/>
        <v>370.12</v>
      </c>
      <c r="BN6" s="36">
        <f t="shared" si="7"/>
        <v>371.65</v>
      </c>
      <c r="BO6" s="35" t="str">
        <f>IF(BO7="","",IF(BO7="-","【-】","【"&amp;SUBSTITUTE(TEXT(BO7,"#,##0.00"),"-","△")&amp;"】"))</f>
        <v>【266.61】</v>
      </c>
      <c r="BP6" s="36">
        <f>IF(BP7="",NA(),BP7)</f>
        <v>114</v>
      </c>
      <c r="BQ6" s="36">
        <f t="shared" ref="BQ6:BY6" si="8">IF(BQ7="",NA(),BQ7)</f>
        <v>114.03</v>
      </c>
      <c r="BR6" s="36">
        <f t="shared" si="8"/>
        <v>111.51</v>
      </c>
      <c r="BS6" s="36">
        <f t="shared" si="8"/>
        <v>107.96</v>
      </c>
      <c r="BT6" s="36">
        <f t="shared" si="8"/>
        <v>107.05</v>
      </c>
      <c r="BU6" s="36">
        <f t="shared" si="8"/>
        <v>99.99</v>
      </c>
      <c r="BV6" s="36">
        <f t="shared" si="8"/>
        <v>100.65</v>
      </c>
      <c r="BW6" s="36">
        <f t="shared" si="8"/>
        <v>99.87</v>
      </c>
      <c r="BX6" s="36">
        <f t="shared" si="8"/>
        <v>100.42</v>
      </c>
      <c r="BY6" s="36">
        <f t="shared" si="8"/>
        <v>98.77</v>
      </c>
      <c r="BZ6" s="35" t="str">
        <f>IF(BZ7="","",IF(BZ7="-","【-】","【"&amp;SUBSTITUTE(TEXT(BZ7,"#,##0.00"),"-","△")&amp;"】"))</f>
        <v>【103.24】</v>
      </c>
      <c r="CA6" s="36">
        <f>IF(CA7="",NA(),CA7)</f>
        <v>206.55</v>
      </c>
      <c r="CB6" s="36">
        <f t="shared" ref="CB6:CJ6" si="9">IF(CB7="",NA(),CB7)</f>
        <v>206.93</v>
      </c>
      <c r="CC6" s="36">
        <f t="shared" si="9"/>
        <v>211.87</v>
      </c>
      <c r="CD6" s="36">
        <f t="shared" si="9"/>
        <v>219.25</v>
      </c>
      <c r="CE6" s="36">
        <f t="shared" si="9"/>
        <v>221.19</v>
      </c>
      <c r="CF6" s="36">
        <f t="shared" si="9"/>
        <v>171.15</v>
      </c>
      <c r="CG6" s="36">
        <f t="shared" si="9"/>
        <v>170.19</v>
      </c>
      <c r="CH6" s="36">
        <f t="shared" si="9"/>
        <v>171.81</v>
      </c>
      <c r="CI6" s="36">
        <f t="shared" si="9"/>
        <v>171.67</v>
      </c>
      <c r="CJ6" s="36">
        <f t="shared" si="9"/>
        <v>173.67</v>
      </c>
      <c r="CK6" s="35" t="str">
        <f>IF(CK7="","",IF(CK7="-","【-】","【"&amp;SUBSTITUTE(TEXT(CK7,"#,##0.00"),"-","△")&amp;"】"))</f>
        <v>【168.38】</v>
      </c>
      <c r="CL6" s="36">
        <f>IF(CL7="",NA(),CL7)</f>
        <v>65.349999999999994</v>
      </c>
      <c r="CM6" s="36">
        <f t="shared" ref="CM6:CU6" si="10">IF(CM7="",NA(),CM7)</f>
        <v>65.459999999999994</v>
      </c>
      <c r="CN6" s="36">
        <f t="shared" si="10"/>
        <v>64.75</v>
      </c>
      <c r="CO6" s="36">
        <f t="shared" si="10"/>
        <v>65.42</v>
      </c>
      <c r="CP6" s="36">
        <f t="shared" si="10"/>
        <v>62.02</v>
      </c>
      <c r="CQ6" s="36">
        <f t="shared" si="10"/>
        <v>58.53</v>
      </c>
      <c r="CR6" s="36">
        <f t="shared" si="10"/>
        <v>59.01</v>
      </c>
      <c r="CS6" s="36">
        <f t="shared" si="10"/>
        <v>60.03</v>
      </c>
      <c r="CT6" s="36">
        <f t="shared" si="10"/>
        <v>59.74</v>
      </c>
      <c r="CU6" s="36">
        <f t="shared" si="10"/>
        <v>59.67</v>
      </c>
      <c r="CV6" s="35" t="str">
        <f>IF(CV7="","",IF(CV7="-","【-】","【"&amp;SUBSTITUTE(TEXT(CV7,"#,##0.00"),"-","△")&amp;"】"))</f>
        <v>【60.00】</v>
      </c>
      <c r="CW6" s="36">
        <f>IF(CW7="",NA(),CW7)</f>
        <v>85.58</v>
      </c>
      <c r="CX6" s="36">
        <f t="shared" ref="CX6:DF6" si="11">IF(CX7="",NA(),CX7)</f>
        <v>84.91</v>
      </c>
      <c r="CY6" s="36">
        <f t="shared" si="11"/>
        <v>85.95</v>
      </c>
      <c r="CZ6" s="36">
        <f t="shared" si="11"/>
        <v>82.57</v>
      </c>
      <c r="DA6" s="36">
        <f t="shared" si="11"/>
        <v>84.75</v>
      </c>
      <c r="DB6" s="36">
        <f t="shared" si="11"/>
        <v>85.26</v>
      </c>
      <c r="DC6" s="36">
        <f t="shared" si="11"/>
        <v>85.37</v>
      </c>
      <c r="DD6" s="36">
        <f t="shared" si="11"/>
        <v>84.81</v>
      </c>
      <c r="DE6" s="36">
        <f t="shared" si="11"/>
        <v>84.8</v>
      </c>
      <c r="DF6" s="36">
        <f t="shared" si="11"/>
        <v>84.6</v>
      </c>
      <c r="DG6" s="35" t="str">
        <f>IF(DG7="","",IF(DG7="-","【-】","【"&amp;SUBSTITUTE(TEXT(DG7,"#,##0.00"),"-","△")&amp;"】"))</f>
        <v>【89.80】</v>
      </c>
      <c r="DH6" s="36">
        <f>IF(DH7="",NA(),DH7)</f>
        <v>53.59</v>
      </c>
      <c r="DI6" s="36">
        <f t="shared" ref="DI6:DQ6" si="12">IF(DI7="",NA(),DI7)</f>
        <v>54.04</v>
      </c>
      <c r="DJ6" s="36">
        <f t="shared" si="12"/>
        <v>55.34</v>
      </c>
      <c r="DK6" s="36">
        <f t="shared" si="12"/>
        <v>56.3</v>
      </c>
      <c r="DL6" s="36">
        <f t="shared" si="12"/>
        <v>57.35</v>
      </c>
      <c r="DM6" s="36">
        <f t="shared" si="12"/>
        <v>45.75</v>
      </c>
      <c r="DN6" s="36">
        <f t="shared" si="12"/>
        <v>46.9</v>
      </c>
      <c r="DO6" s="36">
        <f t="shared" si="12"/>
        <v>47.28</v>
      </c>
      <c r="DP6" s="36">
        <f t="shared" si="12"/>
        <v>47.66</v>
      </c>
      <c r="DQ6" s="36">
        <f t="shared" si="12"/>
        <v>48.17</v>
      </c>
      <c r="DR6" s="35" t="str">
        <f>IF(DR7="","",IF(DR7="-","【-】","【"&amp;SUBSTITUTE(TEXT(DR7,"#,##0.00"),"-","△")&amp;"】"))</f>
        <v>【49.59】</v>
      </c>
      <c r="DS6" s="36">
        <f>IF(DS7="",NA(),DS7)</f>
        <v>3.31</v>
      </c>
      <c r="DT6" s="36">
        <f t="shared" ref="DT6:EB6" si="13">IF(DT7="",NA(),DT7)</f>
        <v>3.12</v>
      </c>
      <c r="DU6" s="36">
        <f t="shared" si="13"/>
        <v>4.6100000000000003</v>
      </c>
      <c r="DV6" s="36">
        <f t="shared" si="13"/>
        <v>6.4</v>
      </c>
      <c r="DW6" s="36">
        <f t="shared" si="13"/>
        <v>8.44</v>
      </c>
      <c r="DX6" s="36">
        <f t="shared" si="13"/>
        <v>10.54</v>
      </c>
      <c r="DY6" s="36">
        <f t="shared" si="13"/>
        <v>12.03</v>
      </c>
      <c r="DZ6" s="36">
        <f t="shared" si="13"/>
        <v>12.19</v>
      </c>
      <c r="EA6" s="36">
        <f t="shared" si="13"/>
        <v>15.1</v>
      </c>
      <c r="EB6" s="36">
        <f t="shared" si="13"/>
        <v>17.12</v>
      </c>
      <c r="EC6" s="35" t="str">
        <f>IF(EC7="","",IF(EC7="-","【-】","【"&amp;SUBSTITUTE(TEXT(EC7,"#,##0.00"),"-","△")&amp;"】"))</f>
        <v>【19.44】</v>
      </c>
      <c r="ED6" s="36">
        <f>IF(ED7="",NA(),ED7)</f>
        <v>0.64</v>
      </c>
      <c r="EE6" s="36">
        <f t="shared" ref="EE6:EM6" si="14">IF(EE7="",NA(),EE7)</f>
        <v>0.31</v>
      </c>
      <c r="EF6" s="36">
        <f t="shared" si="14"/>
        <v>0.36</v>
      </c>
      <c r="EG6" s="36">
        <f t="shared" si="14"/>
        <v>0.64</v>
      </c>
      <c r="EH6" s="36">
        <f t="shared" si="14"/>
        <v>0.66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162051</v>
      </c>
      <c r="D7" s="38">
        <v>46</v>
      </c>
      <c r="E7" s="38">
        <v>1</v>
      </c>
      <c r="F7" s="38">
        <v>0</v>
      </c>
      <c r="G7" s="38">
        <v>1</v>
      </c>
      <c r="H7" s="38" t="s">
        <v>93</v>
      </c>
      <c r="I7" s="38" t="s">
        <v>94</v>
      </c>
      <c r="J7" s="38" t="s">
        <v>95</v>
      </c>
      <c r="K7" s="38" t="s">
        <v>96</v>
      </c>
      <c r="L7" s="38" t="s">
        <v>97</v>
      </c>
      <c r="M7" s="38" t="s">
        <v>98</v>
      </c>
      <c r="N7" s="39" t="s">
        <v>99</v>
      </c>
      <c r="O7" s="39">
        <v>68.2</v>
      </c>
      <c r="P7" s="39">
        <v>87.04</v>
      </c>
      <c r="Q7" s="39">
        <v>4663</v>
      </c>
      <c r="R7" s="39">
        <v>46732</v>
      </c>
      <c r="S7" s="39">
        <v>230.54</v>
      </c>
      <c r="T7" s="39">
        <v>202.71</v>
      </c>
      <c r="U7" s="39">
        <v>40349</v>
      </c>
      <c r="V7" s="39">
        <v>104.65</v>
      </c>
      <c r="W7" s="39">
        <v>385.56</v>
      </c>
      <c r="X7" s="39">
        <v>115.66</v>
      </c>
      <c r="Y7" s="39">
        <v>115.34</v>
      </c>
      <c r="Z7" s="39">
        <v>113.49</v>
      </c>
      <c r="AA7" s="39">
        <v>110.23</v>
      </c>
      <c r="AB7" s="39">
        <v>109.31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376.22</v>
      </c>
      <c r="AU7" s="39">
        <v>378.42</v>
      </c>
      <c r="AV7" s="39">
        <v>386.13</v>
      </c>
      <c r="AW7" s="39">
        <v>398.65</v>
      </c>
      <c r="AX7" s="39">
        <v>489.67</v>
      </c>
      <c r="AY7" s="39">
        <v>371.31</v>
      </c>
      <c r="AZ7" s="39">
        <v>377.63</v>
      </c>
      <c r="BA7" s="39">
        <v>357.34</v>
      </c>
      <c r="BB7" s="39">
        <v>366.03</v>
      </c>
      <c r="BC7" s="39">
        <v>365.18</v>
      </c>
      <c r="BD7" s="39">
        <v>264.97000000000003</v>
      </c>
      <c r="BE7" s="39">
        <v>271.85000000000002</v>
      </c>
      <c r="BF7" s="39">
        <v>271.35000000000002</v>
      </c>
      <c r="BG7" s="39">
        <v>260.92</v>
      </c>
      <c r="BH7" s="39">
        <v>260.66000000000003</v>
      </c>
      <c r="BI7" s="39">
        <v>258.02</v>
      </c>
      <c r="BJ7" s="39">
        <v>373.09</v>
      </c>
      <c r="BK7" s="39">
        <v>364.71</v>
      </c>
      <c r="BL7" s="39">
        <v>373.69</v>
      </c>
      <c r="BM7" s="39">
        <v>370.12</v>
      </c>
      <c r="BN7" s="39">
        <v>371.65</v>
      </c>
      <c r="BO7" s="39">
        <v>266.61</v>
      </c>
      <c r="BP7" s="39">
        <v>114</v>
      </c>
      <c r="BQ7" s="39">
        <v>114.03</v>
      </c>
      <c r="BR7" s="39">
        <v>111.51</v>
      </c>
      <c r="BS7" s="39">
        <v>107.96</v>
      </c>
      <c r="BT7" s="39">
        <v>107.05</v>
      </c>
      <c r="BU7" s="39">
        <v>99.99</v>
      </c>
      <c r="BV7" s="39">
        <v>100.65</v>
      </c>
      <c r="BW7" s="39">
        <v>99.87</v>
      </c>
      <c r="BX7" s="39">
        <v>100.42</v>
      </c>
      <c r="BY7" s="39">
        <v>98.77</v>
      </c>
      <c r="BZ7" s="39">
        <v>103.24</v>
      </c>
      <c r="CA7" s="39">
        <v>206.55</v>
      </c>
      <c r="CB7" s="39">
        <v>206.93</v>
      </c>
      <c r="CC7" s="39">
        <v>211.87</v>
      </c>
      <c r="CD7" s="39">
        <v>219.25</v>
      </c>
      <c r="CE7" s="39">
        <v>221.19</v>
      </c>
      <c r="CF7" s="39">
        <v>171.15</v>
      </c>
      <c r="CG7" s="39">
        <v>170.19</v>
      </c>
      <c r="CH7" s="39">
        <v>171.81</v>
      </c>
      <c r="CI7" s="39">
        <v>171.67</v>
      </c>
      <c r="CJ7" s="39">
        <v>173.67</v>
      </c>
      <c r="CK7" s="39">
        <v>168.38</v>
      </c>
      <c r="CL7" s="39">
        <v>65.349999999999994</v>
      </c>
      <c r="CM7" s="39">
        <v>65.459999999999994</v>
      </c>
      <c r="CN7" s="39">
        <v>64.75</v>
      </c>
      <c r="CO7" s="39">
        <v>65.42</v>
      </c>
      <c r="CP7" s="39">
        <v>62.02</v>
      </c>
      <c r="CQ7" s="39">
        <v>58.53</v>
      </c>
      <c r="CR7" s="39">
        <v>59.01</v>
      </c>
      <c r="CS7" s="39">
        <v>60.03</v>
      </c>
      <c r="CT7" s="39">
        <v>59.74</v>
      </c>
      <c r="CU7" s="39">
        <v>59.67</v>
      </c>
      <c r="CV7" s="39">
        <v>60</v>
      </c>
      <c r="CW7" s="39">
        <v>85.58</v>
      </c>
      <c r="CX7" s="39">
        <v>84.91</v>
      </c>
      <c r="CY7" s="39">
        <v>85.95</v>
      </c>
      <c r="CZ7" s="39">
        <v>82.57</v>
      </c>
      <c r="DA7" s="39">
        <v>84.75</v>
      </c>
      <c r="DB7" s="39">
        <v>85.26</v>
      </c>
      <c r="DC7" s="39">
        <v>85.37</v>
      </c>
      <c r="DD7" s="39">
        <v>84.81</v>
      </c>
      <c r="DE7" s="39">
        <v>84.8</v>
      </c>
      <c r="DF7" s="39">
        <v>84.6</v>
      </c>
      <c r="DG7" s="39">
        <v>89.8</v>
      </c>
      <c r="DH7" s="39">
        <v>53.59</v>
      </c>
      <c r="DI7" s="39">
        <v>54.04</v>
      </c>
      <c r="DJ7" s="39">
        <v>55.34</v>
      </c>
      <c r="DK7" s="39">
        <v>56.3</v>
      </c>
      <c r="DL7" s="39">
        <v>57.35</v>
      </c>
      <c r="DM7" s="39">
        <v>45.75</v>
      </c>
      <c r="DN7" s="39">
        <v>46.9</v>
      </c>
      <c r="DO7" s="39">
        <v>47.28</v>
      </c>
      <c r="DP7" s="39">
        <v>47.66</v>
      </c>
      <c r="DQ7" s="39">
        <v>48.17</v>
      </c>
      <c r="DR7" s="39">
        <v>49.59</v>
      </c>
      <c r="DS7" s="39">
        <v>3.31</v>
      </c>
      <c r="DT7" s="39">
        <v>3.12</v>
      </c>
      <c r="DU7" s="39">
        <v>4.6100000000000003</v>
      </c>
      <c r="DV7" s="39">
        <v>6.4</v>
      </c>
      <c r="DW7" s="39">
        <v>8.44</v>
      </c>
      <c r="DX7" s="39">
        <v>10.54</v>
      </c>
      <c r="DY7" s="39">
        <v>12.03</v>
      </c>
      <c r="DZ7" s="39">
        <v>12.19</v>
      </c>
      <c r="EA7" s="39">
        <v>15.1</v>
      </c>
      <c r="EB7" s="39">
        <v>17.12</v>
      </c>
      <c r="EC7" s="39">
        <v>19.440000000000001</v>
      </c>
      <c r="ED7" s="39">
        <v>0.64</v>
      </c>
      <c r="EE7" s="39">
        <v>0.31</v>
      </c>
      <c r="EF7" s="39">
        <v>0.36</v>
      </c>
      <c r="EG7" s="39">
        <v>0.64</v>
      </c>
      <c r="EH7" s="39">
        <v>0.66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2021-01-29T01:11:31Z</cp:lastPrinted>
  <dcterms:created xsi:type="dcterms:W3CDTF">2020-12-04T02:07:30Z</dcterms:created>
  <dcterms:modified xsi:type="dcterms:W3CDTF">2021-01-29T01:49:41Z</dcterms:modified>
  <cp:category/>
</cp:coreProperties>
</file>