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61998\Desktop\経営比較分析表下水道（法非適用）\"/>
    </mc:Choice>
  </mc:AlternateContent>
  <workbookProtection workbookAlgorithmName="SHA-512" workbookHashValue="wYwJikPbHWWFJwhgJPAl3RoPBgF6Qp/H7YZhag1TacWOuHARZK6E1CinFDTZ965QC4WRprl/KwCqrC5pgq+z0Q==" workbookSaltValue="VQPtZozNOtt0lr0Os8P2r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W10" i="4"/>
  <c r="P10" i="4"/>
  <c r="I10" i="4"/>
  <c r="BB8" i="4"/>
  <c r="AT8" i="4"/>
  <c r="AL8" i="4"/>
  <c r="W8" i="4"/>
  <c r="P8" i="4"/>
  <c r="I8" i="4"/>
  <c r="B6" i="4"/>
</calcChain>
</file>

<file path=xl/sharedStrings.xml><?xml version="1.0" encoding="utf-8"?>
<sst xmlns="http://schemas.openxmlformats.org/spreadsheetml/2006/main" count="236" uniqueCount="120">
  <si>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</si>
  <si>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</si>
  <si>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</si>
  <si>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</si>
  <si>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</si>
  <si>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</si>
  <si>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</si>
  <si>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</si>
  <si>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</si>
  <si>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</si>
  <si>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</si>
  <si>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</si>
  <si>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</si>
  <si>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</si>
  <si>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</si>
  <si>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</si>
  <si>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</si>
  <si>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</si>
  <si>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</si>
  <si>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</si>
  <si>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</si>
  <si>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</si>
  <si>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</si>
  <si>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</si>
  <si>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</si>
  <si>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</si>
  <si>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</si>
  <si>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</si>
  <si>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</si>
  <si>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</si>
  <si>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</si>
  <si>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</si>
  <si>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</si>
  <si>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</si>
  <si>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</si>
  <si>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</si>
  <si>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</si>
  <si>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</si>
  <si>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</si>
  <si>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</si>
  <si>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</si>
  <si>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</si>
  <si>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</si>
  <si>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</si>
  <si>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</si>
  <si>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</si>
  <si>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</si>
  <si>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</si>
  <si>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</si>
  <si>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</si>
  <si>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</si>
  <si>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</si>
  <si>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</si>
  <si>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</si>
  <si>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</si>
  <si>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</si>
  <si>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</si>
  <si>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</si>
  <si>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</si>
  <si>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</si>
  <si>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</si>
  <si>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</si>
  <si>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</si>
  <si>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</si>
  <si>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</si>
  <si>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</si>
  <si>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</si>
  <si>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</si>
  <si>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</si>
  <si>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</si>
  <si>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</si>
  <si>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</si>
  <si>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</si>
  <si>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</si>
  <si>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</si>
  <si>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</si>
  <si>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</si>
  <si>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</si>
  <si>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</si>
  <si>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</si>
  <si>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</si>
  <si>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</si>
  <si>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</si>
  <si>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</si>
  <si>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</si>
  <si>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</si>
  <si>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</si>
  <si>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</si>
  <si>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</si>
  <si>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</si>
  <si>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</si>
  <si>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</si>
  <si>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</si>
  <si>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</si>
  <si>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</si>
  <si>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</si>
  <si>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</si>
  <si>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</si>
  <si>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</si>
  <si>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</si>
  <si>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</si>
  <si>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</si>
  <si>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</si>
  <si>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</si>
  <si>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</si>
  <si>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</si>
  <si>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</si>
  <si>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</si>
  <si>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</si>
  <si>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</si>
  <si>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</si>
  <si>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</si>
  <si>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</si>
  <si>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</si>
  <si>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</si>
  <si>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</si>
  <si>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</si>
  <si>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昭和５８年に供用開始した施設は、老朽化しており、順次長寿命化をはかっている。また、管渠は耐用年数が５０年であるため、現在のところ老朽管更新は行っていない。
　現在、計画的な修繕・改築を行うため、ストックマネジメント計画に基いた点検・調査に取り組んでいる。</t>
    <rPh sb="29" eb="30">
      <t>イノチ</t>
    </rPh>
    <rPh sb="80" eb="82">
      <t>ゲンザイ</t>
    </rPh>
    <rPh sb="108" eb="110">
      <t>ケイカク</t>
    </rPh>
    <rPh sb="111" eb="112">
      <t>モトヅ</t>
    </rPh>
    <rPh sb="114" eb="116">
      <t>テンケン</t>
    </rPh>
    <rPh sb="117" eb="119">
      <t>チョウサ</t>
    </rPh>
    <rPh sb="120" eb="121">
      <t>ト</t>
    </rPh>
    <rPh sb="122" eb="123">
      <t>ク</t>
    </rPh>
    <phoneticPr fontId="4"/>
  </si>
  <si>
    <t>　人口減少や高齢化の影響と節水傾向により、一世帯当たりの使用水量が減少し、結果として使用料収入の減少傾向が現れている。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今後は加速的な人口減少が見込まれるため、安定的な経営を目指し、長期的な経営計画の見直しが必要となる。
　このため、令和２年度から公営企業会計に移行することにより、経営状況や財政状態を把握し、適正な料金水準への引き上げの検討等を行うなど、一般会計からの繰入金に依存する体質からの脱却を進める。
　経営戦略については、平成２９年３月に策定済みである。</t>
    <rPh sb="144" eb="146">
      <t>ミナオ</t>
    </rPh>
    <rPh sb="161" eb="163">
      <t>レイワ</t>
    </rPh>
    <rPh sb="164" eb="166">
      <t>ネンド</t>
    </rPh>
    <rPh sb="168" eb="174">
      <t>コウエイキギョウカイケイ</t>
    </rPh>
    <rPh sb="175" eb="177">
      <t>イコウ</t>
    </rPh>
    <rPh sb="185" eb="187">
      <t>ケイエイ</t>
    </rPh>
    <rPh sb="187" eb="189">
      <t>ジョウキョウ</t>
    </rPh>
    <rPh sb="190" eb="192">
      <t>ザイセイ</t>
    </rPh>
    <rPh sb="192" eb="194">
      <t>ジョウタイ</t>
    </rPh>
    <rPh sb="195" eb="197">
      <t>ハアク</t>
    </rPh>
    <rPh sb="213" eb="215">
      <t>ケントウ</t>
    </rPh>
    <rPh sb="215" eb="216">
      <t>ナド</t>
    </rPh>
    <rPh sb="217" eb="218">
      <t>オコナ</t>
    </rPh>
    <rPh sb="245" eb="246">
      <t>スス</t>
    </rPh>
    <rPh sb="251" eb="253">
      <t>ケイエイ</t>
    </rPh>
    <rPh sb="253" eb="255">
      <t>セン</t>
    </rPh>
    <rPh sb="261" eb="271">
      <t>ヘイセ</t>
    </rPh>
    <rPh sb="271" eb="272">
      <t>スミ</t>
    </rPh>
    <phoneticPr fontId="4"/>
  </si>
  <si>
    <t>　収益的収支比率は微減、経費回収率は使用料収入の減少により微減となった。一般会計からの繰入金に依存する傾向は、改善されていない。
　汚水処理原価は、有収水量の減少の影響で微増となった。
　企業債残高対事業規模比率は、施設・管きょの整備がほぼ終了しているため減少傾向にあるが、他と同様に一般会計からの繰入金に大きく依存している。今後は、施設や管きょの更新時期に入り、経営状態の悪化が予想される。
　施設利用率は微減となっており、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水洗化率については、接続人口の増加により増となった。</t>
    <rPh sb="1" eb="4">
      <t>シュウエキテキ</t>
    </rPh>
    <rPh sb="4" eb="6">
      <t>シュウシ</t>
    </rPh>
    <rPh sb="6" eb="8">
      <t>ヒリツ</t>
    </rPh>
    <rPh sb="10" eb="11">
      <t>ゲン</t>
    </rPh>
    <rPh sb="12" eb="14">
      <t>ケイヒ</t>
    </rPh>
    <rPh sb="14" eb="16">
      <t>カイシュウ</t>
    </rPh>
    <rPh sb="16" eb="17">
      <t>リツ</t>
    </rPh>
    <rPh sb="18" eb="21">
      <t>シヨウリョウ</t>
    </rPh>
    <rPh sb="21" eb="23">
      <t>シュウニュウ</t>
    </rPh>
    <rPh sb="24" eb="26">
      <t>ゲン</t>
    </rPh>
    <rPh sb="29" eb="30">
      <t>ビ</t>
    </rPh>
    <rPh sb="30" eb="31">
      <t>ゲン</t>
    </rPh>
    <rPh sb="36" eb="40">
      <t>イッパン</t>
    </rPh>
    <rPh sb="43" eb="46">
      <t>クリイレ</t>
    </rPh>
    <rPh sb="47" eb="49">
      <t>イゾン</t>
    </rPh>
    <rPh sb="51" eb="53">
      <t>ケイコウ</t>
    </rPh>
    <rPh sb="55" eb="57">
      <t>カイゼン</t>
    </rPh>
    <rPh sb="66" eb="70">
      <t>オスイ</t>
    </rPh>
    <rPh sb="70" eb="72">
      <t>ゲンカ</t>
    </rPh>
    <rPh sb="85" eb="87">
      <t>ビゾウ</t>
    </rPh>
    <rPh sb="94" eb="96">
      <t>キギョウ</t>
    </rPh>
    <rPh sb="96" eb="97">
      <t>サイ</t>
    </rPh>
    <rPh sb="97" eb="99">
      <t>ザンダカ</t>
    </rPh>
    <rPh sb="99" eb="100">
      <t>タイ</t>
    </rPh>
    <rPh sb="100" eb="102">
      <t>ジギョウ</t>
    </rPh>
    <rPh sb="102" eb="104">
      <t>キボ</t>
    </rPh>
    <rPh sb="104" eb="106">
      <t>ヒリツ</t>
    </rPh>
    <rPh sb="108" eb="110">
      <t>シセツ</t>
    </rPh>
    <rPh sb="111" eb="114">
      <t>カン</t>
    </rPh>
    <rPh sb="115" eb="117">
      <t>セイビ</t>
    </rPh>
    <rPh sb="120" eb="122">
      <t>シュウリョウ</t>
    </rPh>
    <rPh sb="128" eb="132">
      <t>ゲンショウ</t>
    </rPh>
    <rPh sb="137" eb="138">
      <t>タ</t>
    </rPh>
    <rPh sb="139" eb="141">
      <t>ドウヨウ</t>
    </rPh>
    <rPh sb="142" eb="146">
      <t>イッパンカイケイ</t>
    </rPh>
    <rPh sb="153" eb="154">
      <t>オオ</t>
    </rPh>
    <rPh sb="156" eb="158">
      <t>イゾン</t>
    </rPh>
    <rPh sb="163" eb="165">
      <t>コンゴ</t>
    </rPh>
    <rPh sb="167" eb="173">
      <t>シセツ</t>
    </rPh>
    <rPh sb="174" eb="176">
      <t>コウシン</t>
    </rPh>
    <rPh sb="176" eb="178">
      <t>ジキ</t>
    </rPh>
    <rPh sb="179" eb="180">
      <t>ハイ</t>
    </rPh>
    <rPh sb="182" eb="184">
      <t>ケイエイ</t>
    </rPh>
    <rPh sb="184" eb="186">
      <t>ジョウタイ</t>
    </rPh>
    <rPh sb="187" eb="189">
      <t>アッカ</t>
    </rPh>
    <rPh sb="190" eb="192">
      <t>ヨソウ</t>
    </rPh>
    <rPh sb="198" eb="200">
      <t>シセツ</t>
    </rPh>
    <rPh sb="200" eb="203">
      <t>リヨウリツ</t>
    </rPh>
    <rPh sb="204" eb="206">
      <t>ビゲン</t>
    </rPh>
    <rPh sb="213" eb="215">
      <t>コンゴ</t>
    </rPh>
    <rPh sb="216" eb="221">
      <t>ジンコウ</t>
    </rPh>
    <rPh sb="223" eb="225">
      <t>テイカ</t>
    </rPh>
    <rPh sb="226" eb="228">
      <t>ヨソウ</t>
    </rPh>
    <rPh sb="235" eb="238">
      <t>リヨウリツ</t>
    </rPh>
    <rPh sb="239" eb="241">
      <t>サンテイ</t>
    </rPh>
    <rPh sb="248" eb="251">
      <t>セイテンジ</t>
    </rPh>
    <rPh sb="252" eb="254">
      <t>スイリョウ</t>
    </rPh>
    <rPh sb="255" eb="257">
      <t>キジュン</t>
    </rPh>
    <rPh sb="258" eb="260">
      <t>サンテイ</t>
    </rPh>
    <rPh sb="267" eb="270">
      <t>トヤ</t>
    </rPh>
    <rPh sb="272" eb="274">
      <t>ネンカン</t>
    </rPh>
    <rPh sb="274" eb="275">
      <t>アメ</t>
    </rPh>
    <rPh sb="275" eb="277">
      <t>ニッスウ</t>
    </rPh>
    <rPh sb="278" eb="280">
      <t>ゼンコク</t>
    </rPh>
    <rPh sb="280" eb="282">
      <t>ジョウイ</t>
    </rPh>
    <rPh sb="283" eb="284">
      <t>オオ</t>
    </rPh>
    <rPh sb="293" eb="295">
      <t>トウキ</t>
    </rPh>
    <rPh sb="296" eb="297">
      <t>オオ</t>
    </rPh>
    <rPh sb="299" eb="301">
      <t>コウセツ</t>
    </rPh>
    <rPh sb="309" eb="311">
      <t>ヘイキン</t>
    </rPh>
    <rPh sb="312" eb="313">
      <t>クラ</t>
    </rPh>
    <rPh sb="314" eb="315">
      <t>ヒク</t>
    </rPh>
    <rPh sb="318" eb="320">
      <t>ケイコウ</t>
    </rPh>
    <rPh sb="326" eb="330">
      <t>スイセン</t>
    </rPh>
    <rPh sb="336" eb="338">
      <t>セツゾク</t>
    </rPh>
    <rPh sb="338" eb="340">
      <t>ジンコウ</t>
    </rPh>
    <rPh sb="341" eb="343">
      <t>ゾウカ</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</si>
</sst>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C0E-46C1-84EE-1C28BEEBD5F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0.19</c:v>
                </c:pt>
                <c:pt idx="2">
                  <c:v>0.23</c:v>
                </c:pt>
                <c:pt idx="3">
                  <c:v>0.21</c:v>
                </c:pt>
                <c:pt idx="4">
                  <c:v>0.17</c:v>
                </c:pt>
              </c:numCache>
            </c:numRef>
          </c:val>
          <c:smooth val="0"/>
          <c:extLst>
            <c:ext xmlns:c16="http://schemas.microsoft.com/office/drawing/2014/chart" uri="{C3380CC4-5D6E-409C-BE32-E72D297353CC}">
              <c16:uniqueId val="{00000001-7C0E-46C1-84EE-1C28BEEBD5F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51.98</c:v>
                </c:pt>
                <c:pt idx="1">
                  <c:v>52.58</c:v>
                </c:pt>
                <c:pt idx="2">
                  <c:v>51.71</c:v>
                </c:pt>
                <c:pt idx="3">
                  <c:v>56.29</c:v>
                </c:pt>
                <c:pt idx="4">
                  <c:v>55.82</c:v>
                </c:pt>
              </c:numCache>
            </c:numRef>
          </c:val>
          <c:extLst>
            <c:ext xmlns:c16="http://schemas.microsoft.com/office/drawing/2014/chart" uri="{C3380CC4-5D6E-409C-BE32-E72D297353CC}">
              <c16:uniqueId val="{00000000-C35D-48EE-97FC-26B8FBAE985E}"/>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59.4</c:v>
                </c:pt>
                <c:pt idx="1">
                  <c:v>59.35</c:v>
                </c:pt>
                <c:pt idx="2">
                  <c:v>58.4</c:v>
                </c:pt>
                <c:pt idx="3">
                  <c:v>58</c:v>
                </c:pt>
                <c:pt idx="4">
                  <c:v>57.42</c:v>
                </c:pt>
              </c:numCache>
            </c:numRef>
          </c:val>
          <c:smooth val="0"/>
          <c:extLst>
            <c:ext xmlns:c16="http://schemas.microsoft.com/office/drawing/2014/chart" uri="{C3380CC4-5D6E-409C-BE32-E72D297353CC}">
              <c16:uniqueId val="{00000001-C35D-48EE-97FC-26B8FBAE985E}"/>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90.23</c:v>
                </c:pt>
                <c:pt idx="1">
                  <c:v>92.23</c:v>
                </c:pt>
                <c:pt idx="2">
                  <c:v>92.93</c:v>
                </c:pt>
                <c:pt idx="3">
                  <c:v>92.69</c:v>
                </c:pt>
                <c:pt idx="4">
                  <c:v>95.44</c:v>
                </c:pt>
              </c:numCache>
            </c:numRef>
          </c:val>
          <c:extLst>
            <c:ext xmlns:c16="http://schemas.microsoft.com/office/drawing/2014/chart" uri="{C3380CC4-5D6E-409C-BE32-E72D297353CC}">
              <c16:uniqueId val="{00000000-8517-468D-B07A-35B226683C0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89.81</c:v>
                </c:pt>
                <c:pt idx="1">
                  <c:v>89.88</c:v>
                </c:pt>
                <c:pt idx="2">
                  <c:v>89.68</c:v>
                </c:pt>
                <c:pt idx="3">
                  <c:v>89.79</c:v>
                </c:pt>
                <c:pt idx="4">
                  <c:v>90.42</c:v>
                </c:pt>
              </c:numCache>
            </c:numRef>
          </c:val>
          <c:smooth val="0"/>
          <c:extLst>
            <c:ext xmlns:c16="http://schemas.microsoft.com/office/drawing/2014/chart" uri="{C3380CC4-5D6E-409C-BE32-E72D297353CC}">
              <c16:uniqueId val="{00000001-8517-468D-B07A-35B226683C0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70.95</c:v>
                </c:pt>
                <c:pt idx="1">
                  <c:v>91.32</c:v>
                </c:pt>
                <c:pt idx="2">
                  <c:v>90.88</c:v>
                </c:pt>
                <c:pt idx="3">
                  <c:v>91.07</c:v>
                </c:pt>
                <c:pt idx="4">
                  <c:v>91.03</c:v>
                </c:pt>
              </c:numCache>
            </c:numRef>
          </c:val>
          <c:extLst>
            <c:ext xmlns:c16="http://schemas.microsoft.com/office/drawing/2014/chart" uri="{C3380CC4-5D6E-409C-BE32-E72D297353CC}">
              <c16:uniqueId val="{00000000-C019-4E17-814C-88E8BDD06313}"/>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19-4E17-814C-88E8BDD06313}"/>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8D1-4866-ABA6-752A05B52F16}"/>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8D1-4866-ABA6-752A05B52F16}"/>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2D-4A3A-99CC-A793C9F2A6A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2D-4A3A-99CC-A793C9F2A6A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1E1-48E7-A1EF-E91D3168EAA4}"/>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1E1-48E7-A1EF-E91D3168EAA4}"/>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63-4246-97E7-C195E6C0A08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63-4246-97E7-C195E6C0A08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890.02</c:v>
                </c:pt>
                <c:pt idx="1">
                  <c:v>384.7</c:v>
                </c:pt>
                <c:pt idx="2">
                  <c:v>314.58999999999997</c:v>
                </c:pt>
                <c:pt idx="3">
                  <c:v>274.72000000000003</c:v>
                </c:pt>
                <c:pt idx="4">
                  <c:v>274.52999999999997</c:v>
                </c:pt>
              </c:numCache>
            </c:numRef>
          </c:val>
          <c:extLst>
            <c:ext xmlns:c16="http://schemas.microsoft.com/office/drawing/2014/chart" uri="{C3380CC4-5D6E-409C-BE32-E72D297353CC}">
              <c16:uniqueId val="{00000000-0C95-4BA7-A7C1-CBD12D7F797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862.87</c:v>
                </c:pt>
                <c:pt idx="1">
                  <c:v>716.96</c:v>
                </c:pt>
                <c:pt idx="2">
                  <c:v>799.11</c:v>
                </c:pt>
                <c:pt idx="3">
                  <c:v>768.62</c:v>
                </c:pt>
                <c:pt idx="4">
                  <c:v>789.44</c:v>
                </c:pt>
              </c:numCache>
            </c:numRef>
          </c:val>
          <c:smooth val="0"/>
          <c:extLst>
            <c:ext xmlns:c16="http://schemas.microsoft.com/office/drawing/2014/chart" uri="{C3380CC4-5D6E-409C-BE32-E72D297353CC}">
              <c16:uniqueId val="{00000001-0C95-4BA7-A7C1-CBD12D7F797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64.540000000000006</c:v>
                </c:pt>
                <c:pt idx="1">
                  <c:v>86.81</c:v>
                </c:pt>
                <c:pt idx="2">
                  <c:v>97.36</c:v>
                </c:pt>
                <c:pt idx="3">
                  <c:v>96.77</c:v>
                </c:pt>
                <c:pt idx="4">
                  <c:v>96.74</c:v>
                </c:pt>
              </c:numCache>
            </c:numRef>
          </c:val>
          <c:extLst>
            <c:ext xmlns:c16="http://schemas.microsoft.com/office/drawing/2014/chart" uri="{C3380CC4-5D6E-409C-BE32-E72D297353CC}">
              <c16:uniqueId val="{00000000-A049-4E6F-9D9C-20487250D52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85.39</c:v>
                </c:pt>
                <c:pt idx="1">
                  <c:v>88.09</c:v>
                </c:pt>
                <c:pt idx="2">
                  <c:v>87.69</c:v>
                </c:pt>
                <c:pt idx="3">
                  <c:v>88.06</c:v>
                </c:pt>
                <c:pt idx="4">
                  <c:v>87.29</c:v>
                </c:pt>
              </c:numCache>
            </c:numRef>
          </c:val>
          <c:smooth val="0"/>
          <c:extLst>
            <c:ext xmlns:c16="http://schemas.microsoft.com/office/drawing/2014/chart" uri="{C3380CC4-5D6E-409C-BE32-E72D297353CC}">
              <c16:uniqueId val="{00000001-A049-4E6F-9D9C-20487250D52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256.04000000000002</c:v>
                </c:pt>
                <c:pt idx="1">
                  <c:v>190.88</c:v>
                </c:pt>
                <c:pt idx="2">
                  <c:v>170.31</c:v>
                </c:pt>
                <c:pt idx="3">
                  <c:v>172.22</c:v>
                </c:pt>
                <c:pt idx="4">
                  <c:v>173.15</c:v>
                </c:pt>
              </c:numCache>
            </c:numRef>
          </c:val>
          <c:extLst>
            <c:ext xmlns:c16="http://schemas.microsoft.com/office/drawing/2014/chart" uri="{C3380CC4-5D6E-409C-BE32-E72D297353CC}">
              <c16:uniqueId val="{00000000-3AA7-4785-B441-1B58F994442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188.79</c:v>
                </c:pt>
                <c:pt idx="1">
                  <c:v>181.8</c:v>
                </c:pt>
                <c:pt idx="2">
                  <c:v>180.07</c:v>
                </c:pt>
                <c:pt idx="3">
                  <c:v>179.32</c:v>
                </c:pt>
                <c:pt idx="4">
                  <c:v>176.67</c:v>
                </c:pt>
              </c:numCache>
            </c:numRef>
          </c:val>
          <c:smooth val="0"/>
          <c:extLst>
            <c:ext xmlns:c16="http://schemas.microsoft.com/office/drawing/2014/chart" uri="{C3380CC4-5D6E-409C-BE32-E72D297353CC}">
              <c16:uniqueId val="{00000001-3AA7-4785-B441-1B58F994442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氷見市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法非適用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Cc1</v>
      </c>
      <c r="X8" s="78"/>
      <c r="Y8" s="78"/>
      <c r="Z8" s="78"/>
      <c r="AA8" s="78"/>
      <c r="AB8" s="78"/>
      <c r="AC8" s="78"/>
      <c r="AD8" s="79" t="str">
        <f>データ!$M$6</f>
        <v>非設置</v>
      </c>
      <c r="AE8" s="79"/>
      <c r="AF8" s="79"/>
      <c r="AG8" s="79"/>
      <c r="AH8" s="79"/>
      <c r="AI8" s="79"/>
      <c r="AJ8" s="79"/>
      <c r="AK8" s="3"/>
      <c r="AL8" s="75">
        <f>データ!S6</f>
        <v>46732</v>
      </c>
      <c r="AM8" s="75"/>
      <c r="AN8" s="75"/>
      <c r="AO8" s="75"/>
      <c r="AP8" s="75"/>
      <c r="AQ8" s="75"/>
      <c r="AR8" s="75"/>
      <c r="AS8" s="75"/>
      <c r="AT8" s="74">
        <f>データ!T6</f>
        <v>230.54</v>
      </c>
      <c r="AU8" s="74"/>
      <c r="AV8" s="74"/>
      <c r="AW8" s="74"/>
      <c r="AX8" s="74"/>
      <c r="AY8" s="74"/>
      <c r="AZ8" s="74"/>
      <c r="BA8" s="74"/>
      <c r="BB8" s="74">
        <f>データ!U6</f>
        <v>202.71</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t="str">
        <f>データ!O6</f>
        <v>該当数値なし</v>
      </c>
      <c r="J10" s="74"/>
      <c r="K10" s="74"/>
      <c r="L10" s="74"/>
      <c r="M10" s="74"/>
      <c r="N10" s="74"/>
      <c r="O10" s="74"/>
      <c r="P10" s="74">
        <f>データ!P6</f>
        <v>48.42</v>
      </c>
      <c r="Q10" s="74"/>
      <c r="R10" s="74"/>
      <c r="S10" s="74"/>
      <c r="T10" s="74"/>
      <c r="U10" s="74"/>
      <c r="V10" s="74"/>
      <c r="W10" s="74">
        <f>データ!Q6</f>
        <v>88.85</v>
      </c>
      <c r="X10" s="74"/>
      <c r="Y10" s="74"/>
      <c r="Z10" s="74"/>
      <c r="AA10" s="74"/>
      <c r="AB10" s="74"/>
      <c r="AC10" s="74"/>
      <c r="AD10" s="75">
        <f>データ!R6</f>
        <v>3127</v>
      </c>
      <c r="AE10" s="75"/>
      <c r="AF10" s="75"/>
      <c r="AG10" s="75"/>
      <c r="AH10" s="75"/>
      <c r="AI10" s="75"/>
      <c r="AJ10" s="75"/>
      <c r="AK10" s="2"/>
      <c r="AL10" s="75">
        <f>データ!V6</f>
        <v>22575</v>
      </c>
      <c r="AM10" s="75"/>
      <c r="AN10" s="75"/>
      <c r="AO10" s="75"/>
      <c r="AP10" s="75"/>
      <c r="AQ10" s="75"/>
      <c r="AR10" s="75"/>
      <c r="AS10" s="75"/>
      <c r="AT10" s="74">
        <f>データ!W6</f>
        <v>7.55</v>
      </c>
      <c r="AU10" s="74"/>
      <c r="AV10" s="74"/>
      <c r="AW10" s="74"/>
      <c r="AX10" s="74"/>
      <c r="AY10" s="74"/>
      <c r="AZ10" s="74"/>
      <c r="BA10" s="74"/>
      <c r="BB10" s="74">
        <f>データ!X6</f>
        <v>2990.07</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119</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117</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118</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cYpmBPvVBbWoj/z+O+Psvc6C18chLu/ZAjlc0pxJxS3jPPRr5JU5QcqVot8YIM7JpjJ+XTcfV1FhfNv889rbBg==" saltValue="rS+x9J48/K5Idtwno50CI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3" t="s">
        <v>54</v>
      </c>
      <c r="I3" s="84"/>
      <c r="J3" s="84"/>
      <c r="K3" s="84"/>
      <c r="L3" s="84"/>
      <c r="M3" s="84"/>
      <c r="N3" s="84"/>
      <c r="O3" s="84"/>
      <c r="P3" s="84"/>
      <c r="Q3" s="84"/>
      <c r="R3" s="84"/>
      <c r="S3" s="84"/>
      <c r="T3" s="84"/>
      <c r="U3" s="84"/>
      <c r="V3" s="84"/>
      <c r="W3" s="84"/>
      <c r="X3" s="85"/>
      <c r="Y3" s="89" t="s">
        <v>55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8" t="s">
        <v>57</v>
      </c>
      <c r="B4" s="30"/>
      <c r="C4" s="30"/>
      <c r="D4" s="30"/>
      <c r="E4" s="30"/>
      <c r="F4" s="30"/>
      <c r="G4" s="30"/>
      <c r="H4" s="86"/>
      <c r="I4" s="87"/>
      <c r="J4" s="87"/>
      <c r="K4" s="87"/>
      <c r="L4" s="87"/>
      <c r="M4" s="87"/>
      <c r="N4" s="87"/>
      <c r="O4" s="87"/>
      <c r="P4" s="87"/>
      <c r="Q4" s="87"/>
      <c r="R4" s="87"/>
      <c r="S4" s="87"/>
      <c r="T4" s="87"/>
      <c r="U4" s="87"/>
      <c r="V4" s="87"/>
      <c r="W4" s="87"/>
      <c r="X4" s="88"/>
      <c r="Y4" s="82" t="s">
        <v>58</v>
      </c>
      <c r="Z4" s="82"/>
      <c r="AA4" s="82"/>
      <c r="AB4" s="82"/>
      <c r="AC4" s="82"/>
      <c r="AD4" s="82"/>
      <c r="AE4" s="82"/>
      <c r="AF4" s="82"/>
      <c r="AG4" s="82"/>
      <c r="AH4" s="82"/>
      <c r="AI4" s="82"/>
      <c r="AJ4" s="82" t="s">
        <v>59</v>
      </c>
      <c r="AK4" s="82"/>
      <c r="AL4" s="82"/>
      <c r="AM4" s="82"/>
      <c r="AN4" s="82"/>
      <c r="AO4" s="82"/>
      <c r="AP4" s="82"/>
      <c r="AQ4" s="82"/>
      <c r="AR4" s="82"/>
      <c r="AS4" s="82"/>
      <c r="AT4" s="82"/>
      <c r="AU4" s="82" t="s">
        <v>60</v>
      </c>
      <c r="AV4" s="82"/>
      <c r="AW4" s="82"/>
      <c r="AX4" s="82"/>
      <c r="AY4" s="82"/>
      <c r="AZ4" s="82"/>
      <c r="BA4" s="82"/>
      <c r="BB4" s="82"/>
      <c r="BC4" s="82"/>
      <c r="BD4" s="82"/>
      <c r="BE4" s="82"/>
      <c r="BF4" s="82" t="s">
        <v>61</v>
      </c>
      <c r="BG4" s="82"/>
      <c r="BH4" s="82"/>
      <c r="BI4" s="82"/>
      <c r="BJ4" s="82"/>
      <c r="BK4" s="82"/>
      <c r="BL4" s="82"/>
      <c r="BM4" s="82"/>
      <c r="BN4" s="82"/>
      <c r="BO4" s="82"/>
      <c r="BP4" s="82"/>
      <c r="BQ4" s="82" t="s">
        <v>62</v>
      </c>
      <c r="BR4" s="82"/>
      <c r="BS4" s="82"/>
      <c r="BT4" s="82"/>
      <c r="BU4" s="82"/>
      <c r="BV4" s="82"/>
      <c r="BW4" s="82"/>
      <c r="BX4" s="82"/>
      <c r="BY4" s="82"/>
      <c r="BZ4" s="82"/>
      <c r="CA4" s="82"/>
      <c r="CB4" s="82" t="s">
        <v>63</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67</v>
      </c>
      <c r="DU4" s="82"/>
      <c r="DV4" s="82"/>
      <c r="DW4" s="82"/>
      <c r="DX4" s="82"/>
      <c r="DY4" s="82"/>
      <c r="DZ4" s="82"/>
      <c r="EA4" s="82"/>
      <c r="EB4" s="82"/>
      <c r="EC4" s="82"/>
      <c r="ED4" s="82"/>
      <c r="EE4" s="82" t="s">
        <v>68</v>
      </c>
      <c r="EF4" s="82"/>
      <c r="EG4" s="82"/>
      <c r="EH4" s="82"/>
      <c r="EI4" s="82"/>
      <c r="EJ4" s="82"/>
      <c r="EK4" s="82"/>
      <c r="EL4" s="82"/>
      <c r="EM4" s="82"/>
      <c r="EN4" s="82"/>
      <c r="EO4" s="82"/>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162051</v>
      </c>
      <c r="D6" s="33">
        <f t="shared" si="3"/>
        <v>47</v>
      </c>
      <c r="E6" s="33">
        <f t="shared" si="3"/>
        <v>17</v>
      </c>
      <c r="F6" s="33">
        <f t="shared" si="3"/>
        <v>1</v>
      </c>
      <c r="G6" s="33">
        <f t="shared" si="3"/>
        <v>0</v>
      </c>
      <c r="H6" s="33" t="str">
        <f t="shared" si="3"/>
        <v>富山県　氷見市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48.42</v>
      </c>
      <c r="Q6" s="34">
        <f t="shared" si="3"/>
        <v>88.85</v>
      </c>
      <c r="R6" s="34">
        <f t="shared" si="3"/>
        <v>3127</v>
      </c>
      <c r="S6" s="34">
        <f t="shared" si="3"/>
        <v>46732</v>
      </c>
      <c r="T6" s="34">
        <f t="shared" si="3"/>
        <v>230.54</v>
      </c>
      <c r="U6" s="34">
        <f t="shared" si="3"/>
        <v>202.71</v>
      </c>
      <c r="V6" s="34">
        <f t="shared" si="3"/>
        <v>22575</v>
      </c>
      <c r="W6" s="34">
        <f t="shared" si="3"/>
        <v>7.55</v>
      </c>
      <c r="X6" s="34">
        <f t="shared" si="3"/>
        <v>2990.07</v>
      </c>
      <c r="Y6" s="35">
        <f>IF(Y7="",NA(),Y7)</f>
        <v>70.95</v>
      </c>
      <c r="Z6" s="35">
        <f t="shared" ref="Z6:AH6" si="4">IF(Z7="",NA(),Z7)</f>
        <v>91.32</v>
      </c>
      <c r="AA6" s="35">
        <f t="shared" si="4"/>
        <v>90.88</v>
      </c>
      <c r="AB6" s="35">
        <f t="shared" si="4"/>
        <v>91.07</v>
      </c>
      <c r="AC6" s="35">
        <f t="shared" si="4"/>
        <v>91.03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890.02</v>
      </c>
      <c r="BG6" s="35">
        <f t="shared" ref="BG6:BO6" si="7">IF(BG7="",NA(),BG7)</f>
        <v>384.7</v>
      </c>
      <c r="BH6" s="35">
        <f t="shared" si="7"/>
        <v>314.58999999999997</v>
      </c>
      <c r="BI6" s="35">
        <f t="shared" si="7"/>
        <v>274.72000000000003</v>
      </c>
      <c r="BJ6" s="35">
        <f t="shared" si="7"/>
        <v>274.52999999999997</v>
      </c>
      <c r="BK6" s="35">
        <f t="shared" si="7"/>
        <v>862.87</v>
      </c>
      <c r="BL6" s="35">
        <f t="shared" si="7"/>
        <v>716.96</v>
      </c>
      <c r="BM6" s="35">
        <f t="shared" si="7"/>
        <v>799.11</v>
      </c>
      <c r="BN6" s="35">
        <f t="shared" si="7"/>
        <v>768.62</v>
      </c>
      <c r="BO6" s="35">
        <f t="shared" si="7"/>
        <v>789.44</v>
      </c>
      <c r="BP6" s="34" t="str">
        <f>IF(BP7="","",IF(BP7="-","【-】","【"&amp;SUBSTITUTE(TEXT(BP7,"#,##0.00"),"-","△")&amp;"】"))</f>
        <v>【682.51】</v>
      </c>
      <c r="BQ6" s="35">
        <f>IF(BQ7="",NA(),BQ7)</f>
        <v>64.540000000000006</v>
      </c>
      <c r="BR6" s="35">
        <f t="shared" ref="BR6:BZ6" si="8">IF(BR7="",NA(),BR7)</f>
        <v>86.81</v>
      </c>
      <c r="BS6" s="35">
        <f t="shared" si="8"/>
        <v>97.36</v>
      </c>
      <c r="BT6" s="35">
        <f t="shared" si="8"/>
        <v>96.77</v>
      </c>
      <c r="BU6" s="35">
        <f t="shared" si="8"/>
        <v>96.74</v>
      </c>
      <c r="BV6" s="35">
        <f t="shared" si="8"/>
        <v>85.39</v>
      </c>
      <c r="BW6" s="35">
        <f t="shared" si="8"/>
        <v>88.09</v>
      </c>
      <c r="BX6" s="35">
        <f t="shared" si="8"/>
        <v>87.69</v>
      </c>
      <c r="BY6" s="35">
        <f t="shared" si="8"/>
        <v>88.06</v>
      </c>
      <c r="BZ6" s="35">
        <f t="shared" si="8"/>
        <v>87.29</v>
      </c>
      <c r="CA6" s="34" t="str">
        <f>IF(CA7="","",IF(CA7="-","【-】","【"&amp;SUBSTITUTE(TEXT(CA7,"#,##0.00"),"-","△")&amp;"】"))</f>
        <v>【100.34】</v>
      </c>
      <c r="CB6" s="35">
        <f>IF(CB7="",NA(),CB7)</f>
        <v>256.04000000000002</v>
      </c>
      <c r="CC6" s="35">
        <f t="shared" ref="CC6:CK6" si="9">IF(CC7="",NA(),CC7)</f>
        <v>190.88</v>
      </c>
      <c r="CD6" s="35">
        <f t="shared" si="9"/>
        <v>170.31</v>
      </c>
      <c r="CE6" s="35">
        <f t="shared" si="9"/>
        <v>172.22</v>
      </c>
      <c r="CF6" s="35">
        <f t="shared" si="9"/>
        <v>173.15</v>
      </c>
      <c r="CG6" s="35">
        <f t="shared" si="9"/>
        <v>188.79</v>
      </c>
      <c r="CH6" s="35">
        <f t="shared" si="9"/>
        <v>181.8</v>
      </c>
      <c r="CI6" s="35">
        <f t="shared" si="9"/>
        <v>180.07</v>
      </c>
      <c r="CJ6" s="35">
        <f t="shared" si="9"/>
        <v>179.32</v>
      </c>
      <c r="CK6" s="35">
        <f t="shared" si="9"/>
        <v>176.67</v>
      </c>
      <c r="CL6" s="34" t="str">
        <f>IF(CL7="","",IF(CL7="-","【-】","【"&amp;SUBSTITUTE(TEXT(CL7,"#,##0.00"),"-","△")&amp;"】"))</f>
        <v>【136.15】</v>
      </c>
      <c r="CM6" s="35">
        <f>IF(CM7="",NA(),CM7)</f>
        <v>51.98</v>
      </c>
      <c r="CN6" s="35">
        <f t="shared" ref="CN6:CV6" si="10">IF(CN7="",NA(),CN7)</f>
        <v>52.58</v>
      </c>
      <c r="CO6" s="35">
        <f t="shared" si="10"/>
        <v>51.71</v>
      </c>
      <c r="CP6" s="35">
        <f t="shared" si="10"/>
        <v>56.29</v>
      </c>
      <c r="CQ6" s="35">
        <f t="shared" si="10"/>
        <v>55.82</v>
      </c>
      <c r="CR6" s="35">
        <f t="shared" si="10"/>
        <v>59.4</v>
      </c>
      <c r="CS6" s="35">
        <f t="shared" si="10"/>
        <v>59.35</v>
      </c>
      <c r="CT6" s="35">
        <f t="shared" si="10"/>
        <v>58.4</v>
      </c>
      <c r="CU6" s="35">
        <f t="shared" si="10"/>
        <v>58</v>
      </c>
      <c r="CV6" s="35">
        <f t="shared" si="10"/>
        <v>57.42</v>
      </c>
      <c r="CW6" s="34" t="str">
        <f>IF(CW7="","",IF(CW7="-","【-】","【"&amp;SUBSTITUTE(TEXT(CW7,"#,##0.00"),"-","△")&amp;"】"))</f>
        <v>【59.64】</v>
      </c>
      <c r="CX6" s="35">
        <f>IF(CX7="",NA(),CX7)</f>
        <v>90.23</v>
      </c>
      <c r="CY6" s="35">
        <f t="shared" ref="CY6:DG6" si="11">IF(CY7="",NA(),CY7)</f>
        <v>92.23</v>
      </c>
      <c r="CZ6" s="35">
        <f t="shared" si="11"/>
        <v>92.93</v>
      </c>
      <c r="DA6" s="35">
        <f t="shared" si="11"/>
        <v>92.69</v>
      </c>
      <c r="DB6" s="35">
        <f t="shared" si="11"/>
        <v>95.44</v>
      </c>
      <c r="DC6" s="35">
        <f t="shared" si="11"/>
        <v>89.81</v>
      </c>
      <c r="DD6" s="35">
        <f t="shared" si="11"/>
        <v>89.88</v>
      </c>
      <c r="DE6" s="35">
        <f t="shared" si="11"/>
        <v>89.68</v>
      </c>
      <c r="DF6" s="35">
        <f t="shared" si="11"/>
        <v>89.79</v>
      </c>
      <c r="DG6" s="35">
        <f t="shared" si="11"/>
        <v>90.42</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0.09</v>
      </c>
      <c r="EK6" s="35">
        <f t="shared" si="14"/>
        <v>0.19</v>
      </c>
      <c r="EL6" s="35">
        <f t="shared" si="14"/>
        <v>0.23</v>
      </c>
      <c r="EM6" s="35">
        <f t="shared" si="14"/>
        <v>0.21</v>
      </c>
      <c r="EN6" s="35">
        <f t="shared" si="14"/>
        <v>0.17</v>
      </c>
      <c r="EO6" s="34" t="str">
        <f>IF(EO7="","",IF(EO7="-","【-】","【"&amp;SUBSTITUTE(TEXT(EO7,"#,##0.00"),"-","△")&amp;"】"))</f>
        <v>【0.22】</v>
      </c>
    </row>
    <row r="7" spans="1:145" s="36" customFormat="1" x14ac:dyDescent="0.15">
      <c r="A7" s="28"/>
      <c r="B7" s="37">
        <v>2019</v>
      </c>
      <c r="C7" s="37">
        <v>162051</v>
      </c>
      <c r="D7" s="37">
        <v>47</v>
      </c>
      <c r="E7" s="37">
        <v>17</v>
      </c>
      <c r="F7" s="37">
        <v>1</v>
      </c>
      <c r="G7" s="37">
        <v>0</v>
      </c>
      <c r="H7" s="37" t="s">
        <v>98</v>
      </c>
      <c r="I7" s="37" t="s">
        <v>99</v>
      </c>
      <c r="J7" s="37" t="s">
        <v>100</v>
      </c>
      <c r="K7" s="37" t="s">
        <v>101</v>
      </c>
      <c r="L7" s="37" t="s">
        <v>102</v>
      </c>
      <c r="M7" s="37" t="s">
        <v>103</v>
      </c>
      <c r="N7" s="38" t="s">
        <v>104</v>
      </c>
      <c r="O7" s="38" t="s">
        <v>105</v>
      </c>
      <c r="P7" s="38">
        <v>48.42</v>
      </c>
      <c r="Q7" s="38">
        <v>88.85</v>
      </c>
      <c r="R7" s="38">
        <v>3127</v>
      </c>
      <c r="S7" s="38">
        <v>46732</v>
      </c>
      <c r="T7" s="38">
        <v>230.54</v>
      </c>
      <c r="U7" s="38">
        <v>202.71</v>
      </c>
      <c r="V7" s="38">
        <v>22575</v>
      </c>
      <c r="W7" s="38">
        <v>7.55</v>
      </c>
      <c r="X7" s="38">
        <v>2990.07</v>
      </c>
      <c r="Y7" s="38">
        <v>70.95</v>
      </c>
      <c r="Z7" s="38">
        <v>91.32</v>
      </c>
      <c r="AA7" s="38">
        <v>90.88</v>
      </c>
      <c r="AB7" s="38">
        <v>91.07</v>
      </c>
      <c r="AC7" s="38">
        <v>91.03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890.02</v>
      </c>
      <c r="BG7" s="38">
        <v>384.7</v>
      </c>
      <c r="BH7" s="38">
        <v>314.58999999999997</v>
      </c>
      <c r="BI7" s="38">
        <v>274.72000000000003</v>
      </c>
      <c r="BJ7" s="38">
        <v>274.52999999999997</v>
      </c>
      <c r="BK7" s="38">
        <v>862.87</v>
      </c>
      <c r="BL7" s="38">
        <v>716.96</v>
      </c>
      <c r="BM7" s="38">
        <v>799.11</v>
      </c>
      <c r="BN7" s="38">
        <v>768.62</v>
      </c>
      <c r="BO7" s="38">
        <v>789.44</v>
      </c>
      <c r="BP7" s="38">
        <v>682.51</v>
      </c>
      <c r="BQ7" s="38">
        <v>64.540000000000006</v>
      </c>
      <c r="BR7" s="38">
        <v>86.81</v>
      </c>
      <c r="BS7" s="38">
        <v>97.36</v>
      </c>
      <c r="BT7" s="38">
        <v>96.77</v>
      </c>
      <c r="BU7" s="38">
        <v>96.74</v>
      </c>
      <c r="BV7" s="38">
        <v>85.39</v>
      </c>
      <c r="BW7" s="38">
        <v>88.09</v>
      </c>
      <c r="BX7" s="38">
        <v>87.69</v>
      </c>
      <c r="BY7" s="38">
        <v>88.06</v>
      </c>
      <c r="BZ7" s="38">
        <v>87.29</v>
      </c>
      <c r="CA7" s="38">
        <v>100.34</v>
      </c>
      <c r="CB7" s="38">
        <v>256.04000000000002</v>
      </c>
      <c r="CC7" s="38">
        <v>190.88</v>
      </c>
      <c r="CD7" s="38">
        <v>170.31</v>
      </c>
      <c r="CE7" s="38">
        <v>172.22</v>
      </c>
      <c r="CF7" s="38">
        <v>173.15</v>
      </c>
      <c r="CG7" s="38">
        <v>188.79</v>
      </c>
      <c r="CH7" s="38">
        <v>181.8</v>
      </c>
      <c r="CI7" s="38">
        <v>180.07</v>
      </c>
      <c r="CJ7" s="38">
        <v>179.32</v>
      </c>
      <c r="CK7" s="38">
        <v>176.67</v>
      </c>
      <c r="CL7" s="38">
        <v>136.15</v>
      </c>
      <c r="CM7" s="38">
        <v>51.98</v>
      </c>
      <c r="CN7" s="38">
        <v>52.58</v>
      </c>
      <c r="CO7" s="38">
        <v>51.71</v>
      </c>
      <c r="CP7" s="38">
        <v>56.29</v>
      </c>
      <c r="CQ7" s="38">
        <v>55.82</v>
      </c>
      <c r="CR7" s="38">
        <v>59.4</v>
      </c>
      <c r="CS7" s="38">
        <v>59.35</v>
      </c>
      <c r="CT7" s="38">
        <v>58.4</v>
      </c>
      <c r="CU7" s="38">
        <v>58</v>
      </c>
      <c r="CV7" s="38">
        <v>57.42</v>
      </c>
      <c r="CW7" s="38">
        <v>59.64</v>
      </c>
      <c r="CX7" s="38">
        <v>90.23</v>
      </c>
      <c r="CY7" s="38">
        <v>92.23</v>
      </c>
      <c r="CZ7" s="38">
        <v>92.93</v>
      </c>
      <c r="DA7" s="38">
        <v>92.69</v>
      </c>
      <c r="DB7" s="38">
        <v>95.44</v>
      </c>
      <c r="DC7" s="38">
        <v>89.81</v>
      </c>
      <c r="DD7" s="38">
        <v>89.88</v>
      </c>
      <c r="DE7" s="38">
        <v>89.68</v>
      </c>
      <c r="DF7" s="38">
        <v>89.79</v>
      </c>
      <c r="DG7" s="38">
        <v>90.42</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0.09</v>
      </c>
      <c r="EK7" s="38">
        <v>0.19</v>
      </c>
      <c r="EL7" s="38">
        <v>0.23</v>
      </c>
      <c r="EM7" s="38">
        <v>0.21</v>
      </c>
      <c r="EN7" s="38">
        <v>0.17</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113</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2021-01-29T03:12:54Z</cp:lastPrinted>
  <dcterms:created xsi:type="dcterms:W3CDTF">2020-12-04T02:45:54Z</dcterms:created>
  <dcterms:modified xsi:type="dcterms:W3CDTF">2021-01-29T03:14:14Z</dcterms:modified>
  <cp:category/>
</cp:coreProperties>
</file>