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下水道（法非適用）\"/>
    </mc:Choice>
  </mc:AlternateContent>
  <workbookProtection workbookAlgorithmName="SHA-512" workbookHashValue="NiQHWvpBCfJq/BJKa7ezNNocDo50NqXHuPk7WPVi9IiIrlvccvKiJWFw/8s1f5iQnePG1XC0Hyj7aaZ9erUuTA==" workbookSaltValue="yTXo6HBk5usu2B/9i6y7mQ==" workbookSpinCount="100000" lockStructure="1"/>
  <bookViews>
    <workbookView xWindow="0" yWindow="0" windowWidth="15345" windowHeight="44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<sst xmlns="http://schemas.openxmlformats.org/spreadsheetml/2006/main" count="236" uniqueCount="120">
  <si>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</si>
  <si>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</si>
  <si>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</si>
  <si>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</si>
  <si>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</si>
  <si>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</si>
  <si>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</si>
  <si>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</si>
  <si>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</si>
  <si>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</si>
  <si>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</si>
  <si>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</si>
  <si>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</si>
  <si>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</si>
  <si>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</si>
  <si>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</si>
  <si>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</si>
  <si>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</si>
  <si>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</si>
  <si>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</si>
  <si>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</si>
  <si>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</si>
  <si>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</si>
  <si>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</si>
  <si>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</si>
  <si>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</si>
  <si>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</si>
  <si>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</si>
  <si>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</si>
  <si>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</si>
  <si>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</si>
  <si>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</si>
  <si>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</si>
  <si>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</si>
  <si>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</si>
  <si>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</si>
  <si>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</si>
  <si>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</si>
  <si>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</si>
  <si>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</si>
  <si>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</si>
  <si>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</si>
  <si>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</si>
  <si>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</si>
  <si>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</si>
  <si>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</si>
  <si>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</si>
  <si>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</si>
  <si>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</si>
  <si>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</si>
  <si>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</si>
  <si>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</si>
  <si>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</si>
  <si>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</si>
  <si>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</si>
  <si>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</si>
  <si>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</si>
  <si>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</si>
  <si>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</si>
  <si>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</si>
  <si>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</si>
  <si>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</si>
  <si>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</si>
  <si>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</si>
  <si>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</si>
  <si>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</si>
  <si>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</si>
  <si>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</si>
  <si>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</si>
  <si>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</si>
  <si>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</si>
  <si>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</si>
  <si>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</si>
  <si>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</si>
  <si>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</si>
  <si>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</si>
  <si>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</si>
  <si>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</si>
  <si>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</si>
  <si>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</si>
  <si>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</si>
  <si>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</si>
  <si>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</si>
  <si>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</si>
  <si>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</si>
  <si>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</si>
  <si>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</si>
  <si>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</si>
  <si>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</si>
  <si>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</si>
  <si>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</si>
  <si>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</si>
  <si>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</si>
  <si>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</si>
  <si>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</si>
  <si>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</si>
  <si>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</si>
  <si>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</si>
  <si>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</si>
  <si>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</si>
  <si>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</si>
  <si>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</si>
  <si>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</si>
  <si>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</si>
  <si>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</si>
  <si>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</si>
  <si>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</si>
  <si>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</si>
  <si>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</si>
  <si>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</si>
  <si>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</si>
  <si>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</si>
  <si>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</si>
  <si>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</si>
  <si>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</si>
  <si>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</si>
  <si>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</si>
  <si>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平成４年に供用開始した施設は、老朽化が始まっている。また、管渠は耐用年数が５０年であるため、現在のところ老朽管更新は行っていない。
　現在、計画的な修繕・改築を行うため、ストックマネジメント計画に基いた点検・調査に取り組んでいる。</t>
    <rPh sb="68" eb="70">
      <t>ゲンザイ</t>
    </rPh>
    <rPh sb="108" eb="109">
      <t>ト</t>
    </rPh>
    <rPh sb="110" eb="111">
      <t>ク</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</si>
  <si>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44" eb="146">
      <t>ミナオ</t>
    </rPh>
    <rPh sb="161" eb="163">
      <t>レイワ</t>
    </rPh>
    <rPh sb="164" eb="166">
      <t>ネンド</t>
    </rPh>
    <rPh sb="168" eb="174">
      <t>コウエイキギョウカイケイ</t>
    </rPh>
    <rPh sb="175" eb="177">
      <t>イコウ</t>
    </rPh>
    <rPh sb="185" eb="187">
      <t>ケイエイ</t>
    </rPh>
    <rPh sb="187" eb="189">
      <t>ジョウキョウ</t>
    </rPh>
    <rPh sb="190" eb="192">
      <t>ザイセイ</t>
    </rPh>
    <rPh sb="192" eb="194">
      <t>ジョウタイ</t>
    </rPh>
    <rPh sb="195" eb="197">
      <t>ハアク</t>
    </rPh>
    <rPh sb="213" eb="215">
      <t>ケントウ</t>
    </rPh>
    <rPh sb="215" eb="216">
      <t>ナド</t>
    </rPh>
    <rPh sb="217" eb="218">
      <t>オコナ</t>
    </rPh>
    <rPh sb="245" eb="246">
      <t>スス</t>
    </rPh>
    <rPh sb="251" eb="253">
      <t>ケイエイ</t>
    </rPh>
    <rPh sb="253" eb="255">
      <t>セン</t>
    </rPh>
    <rPh sb="261" eb="271">
      <t>ヘイセ</t>
    </rPh>
    <rPh sb="271" eb="272">
      <t>スミ</t>
    </rPh>
    <phoneticPr fontId="4"/>
  </si>
  <si>
    <t>　収益的収支比率、経費回収率のいずれも平成２８年度に分流式経費算定方法の統一により増加になっており、令和元年度は収益的収支比率、経費回収率とも横ばいとなった。一般会計からの繰入金に依存する傾向は、改善されていない。
　汚水処理原価は、平成２８年度に分流式経費算定方法の統一により減額となっており、令和元年度において汚水処理費の増加の影響で増となった。
　企業債残高対事業規模比率は、施設・管きょの整備がほぼ終了しているため減少傾向にあるが、他と同様に一般会計からの繰入金に大きく依存している。今後は、施設や管きょの更新時期に入り、経営状態の悪化が予想される。
　施設利用率は横ばいとな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水洗化率については、接続人口の増加により増となった。</t>
    <rPh sb="41" eb="43">
      <t>ゾウカ</t>
    </rPh>
    <rPh sb="50" eb="52">
      <t>レイワ</t>
    </rPh>
    <rPh sb="52" eb="53">
      <t>ガン</t>
    </rPh>
    <rPh sb="53" eb="55">
      <t>ネンド</t>
    </rPh>
    <rPh sb="56" eb="59">
      <t>シュウエキテキ</t>
    </rPh>
    <rPh sb="59" eb="61">
      <t>シュウシ</t>
    </rPh>
    <rPh sb="61" eb="63">
      <t>ヒリツ</t>
    </rPh>
    <rPh sb="64" eb="66">
      <t>ケイヒ</t>
    </rPh>
    <rPh sb="66" eb="68">
      <t>カイシュウ</t>
    </rPh>
    <rPh sb="68" eb="69">
      <t>リツ</t>
    </rPh>
    <rPh sb="71" eb="72">
      <t>ヨコ</t>
    </rPh>
    <rPh sb="79" eb="83">
      <t>イッパン</t>
    </rPh>
    <rPh sb="86" eb="89">
      <t>クリイレ</t>
    </rPh>
    <rPh sb="90" eb="92">
      <t>イゾン</t>
    </rPh>
    <rPh sb="94" eb="96">
      <t>ケイコウ</t>
    </rPh>
    <rPh sb="98" eb="100">
      <t>カイゼン</t>
    </rPh>
    <rPh sb="109" eb="113">
      <t>オスイ</t>
    </rPh>
    <rPh sb="113" eb="115">
      <t>ゲンカ</t>
    </rPh>
    <rPh sb="124" eb="133">
      <t>ブンリュウ</t>
    </rPh>
    <rPh sb="134" eb="136">
      <t>トウイツ</t>
    </rPh>
    <rPh sb="139" eb="141">
      <t>ゲンガク</t>
    </rPh>
    <rPh sb="148" eb="151">
      <t>レイワガン</t>
    </rPh>
    <rPh sb="157" eb="161">
      <t>オスイショリ</t>
    </rPh>
    <rPh sb="161" eb="162">
      <t>ヒ</t>
    </rPh>
    <rPh sb="163" eb="165">
      <t>ゾウカ</t>
    </rPh>
    <rPh sb="177" eb="179">
      <t>キギョウ</t>
    </rPh>
    <rPh sb="179" eb="180">
      <t>サイ</t>
    </rPh>
    <rPh sb="180" eb="182">
      <t>ザンダカ</t>
    </rPh>
    <rPh sb="182" eb="183">
      <t>タイ</t>
    </rPh>
    <rPh sb="183" eb="185">
      <t>ジギョウ</t>
    </rPh>
    <rPh sb="185" eb="187">
      <t>キボ</t>
    </rPh>
    <rPh sb="187" eb="189">
      <t>ヒリツ</t>
    </rPh>
    <rPh sb="191" eb="193">
      <t>シセツ</t>
    </rPh>
    <rPh sb="194" eb="197">
      <t>カン</t>
    </rPh>
    <rPh sb="198" eb="200">
      <t>セイビ</t>
    </rPh>
    <rPh sb="203" eb="205">
      <t>シュウリョウ</t>
    </rPh>
    <rPh sb="211" eb="215">
      <t>ゲンショウ</t>
    </rPh>
    <rPh sb="220" eb="221">
      <t>タ</t>
    </rPh>
    <rPh sb="222" eb="224">
      <t>ドウヨウ</t>
    </rPh>
    <rPh sb="225" eb="229">
      <t>イッパンカイケイ</t>
    </rPh>
    <rPh sb="236" eb="237">
      <t>オオ</t>
    </rPh>
    <rPh sb="239" eb="241">
      <t>イゾン</t>
    </rPh>
    <rPh sb="246" eb="248">
      <t>コンゴ</t>
    </rPh>
    <rPh sb="250" eb="256">
      <t>シセツ</t>
    </rPh>
    <rPh sb="257" eb="259">
      <t>コウシン</t>
    </rPh>
    <rPh sb="259" eb="261">
      <t>ジキ</t>
    </rPh>
    <rPh sb="262" eb="263">
      <t>ハイ</t>
    </rPh>
    <rPh sb="265" eb="267">
      <t>ケイエイ</t>
    </rPh>
    <rPh sb="267" eb="269">
      <t>ジョウタイ</t>
    </rPh>
    <rPh sb="270" eb="272">
      <t>アッカ</t>
    </rPh>
    <rPh sb="273" eb="275">
      <t>ヨソウ</t>
    </rPh>
    <rPh sb="281" eb="283">
      <t>シセツ</t>
    </rPh>
    <rPh sb="283" eb="286">
      <t>リヨウリツ</t>
    </rPh>
    <rPh sb="287" eb="288">
      <t>ヨコ</t>
    </rPh>
    <rPh sb="298" eb="300">
      <t>コンゴ</t>
    </rPh>
    <rPh sb="301" eb="306">
      <t>ジンコウ</t>
    </rPh>
    <rPh sb="308" eb="310">
      <t>テイカ</t>
    </rPh>
    <rPh sb="311" eb="313">
      <t>ヨソウ</t>
    </rPh>
    <rPh sb="320" eb="323">
      <t>リヨウリツ</t>
    </rPh>
    <rPh sb="324" eb="326">
      <t>サンテイ</t>
    </rPh>
    <rPh sb="333" eb="336">
      <t>セイテンジ</t>
    </rPh>
    <rPh sb="337" eb="339">
      <t>スイリョウ</t>
    </rPh>
    <rPh sb="340" eb="342">
      <t>キジュン</t>
    </rPh>
    <rPh sb="343" eb="345">
      <t>サンテイ</t>
    </rPh>
    <rPh sb="352" eb="355">
      <t>トヤ</t>
    </rPh>
    <rPh sb="357" eb="359">
      <t>ネンカン</t>
    </rPh>
    <rPh sb="359" eb="360">
      <t>アメ</t>
    </rPh>
    <rPh sb="360" eb="362">
      <t>ニッスウ</t>
    </rPh>
    <rPh sb="363" eb="365">
      <t>ゼンコク</t>
    </rPh>
    <rPh sb="365" eb="367">
      <t>ジョウイ</t>
    </rPh>
    <rPh sb="368" eb="369">
      <t>オオ</t>
    </rPh>
    <rPh sb="378" eb="380">
      <t>トウキ</t>
    </rPh>
    <rPh sb="381" eb="382">
      <t>オオ</t>
    </rPh>
    <rPh sb="384" eb="386">
      <t>コウセツ</t>
    </rPh>
    <rPh sb="394" eb="396">
      <t>ヘイキン</t>
    </rPh>
    <rPh sb="397" eb="398">
      <t>クラ</t>
    </rPh>
    <rPh sb="399" eb="400">
      <t>ヒク</t>
    </rPh>
    <rPh sb="403" eb="405">
      <t>ケイコウ</t>
    </rPh>
    <rPh sb="411" eb="415">
      <t>スイセン</t>
    </rPh>
    <rPh sb="421" eb="423">
      <t>セツゾク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</si>
</sst>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7-4C6B-87A0-A6466EA050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017-4C6B-87A0-A6466EA050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15.42</c:v>
                </c:pt>
                <c:pt idx="1">
                  <c:v>15.61</c:v>
                </c:pt>
                <c:pt idx="2">
                  <c:v>13.41</c:v>
                </c:pt>
                <c:pt idx="3">
                  <c:v>12.93</c:v>
                </c:pt>
                <c:pt idx="4">
                  <c:v>12.93</c:v>
                </c:pt>
              </c:numCache>
            </c:numRef>
          </c:val>
          <c:extLst>
            <c:ext xmlns:c16="http://schemas.microsoft.com/office/drawing/2014/chart" uri="{C3380CC4-5D6E-409C-BE32-E72D297353CC}">
              <c16:uniqueId val="{00000000-673A-48CF-AF1D-A3068B7B24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73A-48CF-AF1D-A3068B7B24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87.41</c:v>
                </c:pt>
                <c:pt idx="1">
                  <c:v>87.52</c:v>
                </c:pt>
                <c:pt idx="2">
                  <c:v>87.98</c:v>
                </c:pt>
                <c:pt idx="3">
                  <c:v>88.07</c:v>
                </c:pt>
                <c:pt idx="4">
                  <c:v>90.1</c:v>
                </c:pt>
              </c:numCache>
            </c:numRef>
          </c:val>
          <c:extLst>
            <c:ext xmlns:c16="http://schemas.microsoft.com/office/drawing/2014/chart" uri="{C3380CC4-5D6E-409C-BE32-E72D297353CC}">
              <c16:uniqueId val="{00000000-9055-49A4-ABA6-70B32C31B0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055-49A4-ABA6-70B32C31B0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56.69</c:v>
                </c:pt>
                <c:pt idx="1">
                  <c:v>92.27</c:v>
                </c:pt>
                <c:pt idx="2">
                  <c:v>92.19</c:v>
                </c:pt>
                <c:pt idx="3">
                  <c:v>92.17</c:v>
                </c:pt>
                <c:pt idx="4">
                  <c:v>92.09</c:v>
                </c:pt>
              </c:numCache>
            </c:numRef>
          </c:val>
          <c:extLst>
            <c:ext xmlns:c16="http://schemas.microsoft.com/office/drawing/2014/chart" uri="{C3380CC4-5D6E-409C-BE32-E72D297353CC}">
              <c16:uniqueId val="{00000000-DE75-4D32-8F3F-0FCFA650CE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5-4D32-8F3F-0FCFA650CE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6-4A0C-8E28-BC894E487B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6-4A0C-8E28-BC894E487B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EC-4293-AB88-27332EF6BD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EC-4293-AB88-27332EF6BD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1-422E-9D9D-970A1CB698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1-422E-9D9D-970A1CB698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3-4C41-AB87-A08F7B70F7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3-4C41-AB87-A08F7B70F7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1642.81</c:v>
                </c:pt>
                <c:pt idx="1">
                  <c:v>828.93</c:v>
                </c:pt>
                <c:pt idx="2">
                  <c:v>673.8</c:v>
                </c:pt>
                <c:pt idx="3">
                  <c:v>578.03</c:v>
                </c:pt>
                <c:pt idx="4">
                  <c:v>526.67999999999995</c:v>
                </c:pt>
              </c:numCache>
            </c:numRef>
          </c:val>
          <c:extLst>
            <c:ext xmlns:c16="http://schemas.microsoft.com/office/drawing/2014/chart" uri="{C3380CC4-5D6E-409C-BE32-E72D297353CC}">
              <c16:uniqueId val="{00000000-FABF-4723-A968-34CBBF1DA5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ABF-4723-A968-34CBBF1DA5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45.59</c:v>
                </c:pt>
                <c:pt idx="1">
                  <c:v>79.319999999999993</c:v>
                </c:pt>
                <c:pt idx="2">
                  <c:v>98.29</c:v>
                </c:pt>
                <c:pt idx="3">
                  <c:v>97.62</c:v>
                </c:pt>
                <c:pt idx="4">
                  <c:v>97.64</c:v>
                </c:pt>
              </c:numCache>
            </c:numRef>
          </c:val>
          <c:extLst>
            <c:ext xmlns:c16="http://schemas.microsoft.com/office/drawing/2014/chart" uri="{C3380CC4-5D6E-409C-BE32-E72D297353CC}">
              <c16:uniqueId val="{00000000-8516-4CAA-BA0B-FBEEC08D38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516-4CAA-BA0B-FBEEC08D38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370.51</c:v>
                </c:pt>
                <c:pt idx="1">
                  <c:v>212.73</c:v>
                </c:pt>
                <c:pt idx="2">
                  <c:v>171.59</c:v>
                </c:pt>
                <c:pt idx="3">
                  <c:v>173.03</c:v>
                </c:pt>
                <c:pt idx="4">
                  <c:v>174.19</c:v>
                </c:pt>
              </c:numCache>
            </c:numRef>
          </c:val>
          <c:extLst>
            <c:ext xmlns:c16="http://schemas.microsoft.com/office/drawing/2014/chart" uri="{C3380CC4-5D6E-409C-BE32-E72D297353CC}">
              <c16:uniqueId val="{00000000-7052-4BD5-B1DB-4F7D3248EF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052-4BD5-B1DB-4F7D3248EF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氷見市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46732</v>
      </c>
      <c r="AM8" s="75"/>
      <c r="AN8" s="75"/>
      <c r="AO8" s="75"/>
      <c r="AP8" s="75"/>
      <c r="AQ8" s="75"/>
      <c r="AR8" s="75"/>
      <c r="AS8" s="75"/>
      <c r="AT8" s="74">
        <f>データ!T6</f>
        <v>230.54</v>
      </c>
      <c r="AU8" s="74"/>
      <c r="AV8" s="74"/>
      <c r="AW8" s="74"/>
      <c r="AX8" s="74"/>
      <c r="AY8" s="74"/>
      <c r="AZ8" s="74"/>
      <c r="BA8" s="74"/>
      <c r="BB8" s="74">
        <f>データ!U6</f>
        <v>202.71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12.24</v>
      </c>
      <c r="Q10" s="74"/>
      <c r="R10" s="74"/>
      <c r="S10" s="74"/>
      <c r="T10" s="74"/>
      <c r="U10" s="74"/>
      <c r="V10" s="74"/>
      <c r="W10" s="74">
        <f>データ!Q6</f>
        <v>94.07</v>
      </c>
      <c r="X10" s="74"/>
      <c r="Y10" s="74"/>
      <c r="Z10" s="74"/>
      <c r="AA10" s="74"/>
      <c r="AB10" s="74"/>
      <c r="AC10" s="74"/>
      <c r="AD10" s="75">
        <f>データ!R6</f>
        <v>3127</v>
      </c>
      <c r="AE10" s="75"/>
      <c r="AF10" s="75"/>
      <c r="AG10" s="75"/>
      <c r="AH10" s="75"/>
      <c r="AI10" s="75"/>
      <c r="AJ10" s="75"/>
      <c r="AK10" s="2"/>
      <c r="AL10" s="75">
        <f>データ!V6</f>
        <v>5707</v>
      </c>
      <c r="AM10" s="75"/>
      <c r="AN10" s="75"/>
      <c r="AO10" s="75"/>
      <c r="AP10" s="75"/>
      <c r="AQ10" s="75"/>
      <c r="AR10" s="75"/>
      <c r="AS10" s="75"/>
      <c r="AT10" s="74">
        <f>データ!W6</f>
        <v>2.16</v>
      </c>
      <c r="AU10" s="74"/>
      <c r="AV10" s="74"/>
      <c r="AW10" s="74"/>
      <c r="AX10" s="74"/>
      <c r="AY10" s="74"/>
      <c r="AZ10" s="74"/>
      <c r="BA10" s="74"/>
      <c r="BB10" s="74">
        <f>データ!X6</f>
        <v>2642.13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mBUuX/JmVjBc3k+dJljZfuvlmjpaURiiV/2hQegSG3/TVXEFwMPXdC5WCFvG6f3+EDKNGwrNYjzUqjp3IG7QZw==" saltValue="/9KRqPJKPd5ecX6/QzJa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162051</v>
      </c>
      <c r="D6" s="33">
        <f t="shared" si="3"/>
        <v>47</v>
      </c>
      <c r="E6" s="33">
        <f t="shared" si="3"/>
        <v>17</v>
      </c>
      <c r="F6" s="33">
        <f t="shared" si="3"/>
        <v>4</v>
      </c>
      <c r="G6" s="33">
        <f t="shared" si="3"/>
        <v>0</v>
      </c>
      <c r="H6" s="33" t="str">
        <f t="shared" si="3"/>
        <v>富山県　氷見市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12.24</v>
      </c>
      <c r="Q6" s="34">
        <f t="shared" si="3"/>
        <v>94.07</v>
      </c>
      <c r="R6" s="34">
        <f t="shared" si="3"/>
        <v>3127</v>
      </c>
      <c r="S6" s="34">
        <f t="shared" si="3"/>
        <v>46732</v>
      </c>
      <c r="T6" s="34">
        <f t="shared" si="3"/>
        <v>230.54</v>
      </c>
      <c r="U6" s="34">
        <f t="shared" si="3"/>
        <v>202.71</v>
      </c>
      <c r="V6" s="34">
        <f t="shared" si="3"/>
        <v>5707</v>
      </c>
      <c r="W6" s="34">
        <f t="shared" si="3"/>
        <v>2.16</v>
      </c>
      <c r="X6" s="34">
        <f t="shared" si="3"/>
        <v>2642.13</v>
      </c>
      <c r="Y6" s="35">
        <f>IF(Y7="",NA(),Y7)</f>
        <v>56.69</v>
      </c>
      <c r="Z6" s="35">
        <f t="shared" ref="Z6:AH6" si="4">IF(Z7="",NA(),Z7)</f>
        <v>92.27</v>
      </c>
      <c r="AA6" s="35">
        <f t="shared" si="4"/>
        <v>92.19</v>
      </c>
      <c r="AB6" s="35">
        <f t="shared" si="4"/>
        <v>92.17</v>
      </c>
      <c r="AC6" s="35">
        <f t="shared" si="4"/>
        <v>92.09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1642.81</v>
      </c>
      <c r="BG6" s="35">
        <f t="shared" ref="BG6:BO6" si="7">IF(BG7="",NA(),BG7)</f>
        <v>828.93</v>
      </c>
      <c r="BH6" s="35">
        <f t="shared" si="7"/>
        <v>673.8</v>
      </c>
      <c r="BI6" s="35">
        <f t="shared" si="7"/>
        <v>578.03</v>
      </c>
      <c r="BJ6" s="35">
        <f t="shared" si="7"/>
        <v>526.67999999999995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45.59</v>
      </c>
      <c r="BR6" s="35">
        <f t="shared" ref="BR6:BZ6" si="8">IF(BR7="",NA(),BR7)</f>
        <v>79.319999999999993</v>
      </c>
      <c r="BS6" s="35">
        <f t="shared" si="8"/>
        <v>98.29</v>
      </c>
      <c r="BT6" s="35">
        <f t="shared" si="8"/>
        <v>97.62</v>
      </c>
      <c r="BU6" s="35">
        <f t="shared" si="8"/>
        <v>97.64</v>
      </c>
      <c r="BV6" s="35">
        <f t="shared" si="8"/>
        <v>66.22</v>
      </c>
      <c r="BW6" s="35">
        <f t="shared" si="8"/>
        <v>69.87</v>
      </c>
      <c r="BX6" s="35">
        <f t="shared" si="8"/>
        <v>74.3</v>
      </c>
      <c r="BY6" s="35">
        <f t="shared" si="8"/>
        <v>72.260000000000005</v>
      </c>
      <c r="BZ6" s="35">
        <f t="shared" si="8"/>
        <v>71.84</v>
      </c>
      <c r="CA6" s="34" t="str">
        <f>IF(CA7="","",IF(CA7="-","【-】","【"&amp;SUBSTITUTE(TEXT(CA7,"#,##0.00"),"-","△")&amp;"】"))</f>
        <v>【74.17】</v>
      </c>
      <c r="CB6" s="35">
        <f>IF(CB7="",NA(),CB7)</f>
        <v>370.51</v>
      </c>
      <c r="CC6" s="35">
        <f t="shared" ref="CC6:CK6" si="9">IF(CC7="",NA(),CC7)</f>
        <v>212.73</v>
      </c>
      <c r="CD6" s="35">
        <f t="shared" si="9"/>
        <v>171.59</v>
      </c>
      <c r="CE6" s="35">
        <f t="shared" si="9"/>
        <v>173.03</v>
      </c>
      <c r="CF6" s="35">
        <f t="shared" si="9"/>
        <v>174.19</v>
      </c>
      <c r="CG6" s="35">
        <f t="shared" si="9"/>
        <v>246.72</v>
      </c>
      <c r="CH6" s="35">
        <f t="shared" si="9"/>
        <v>234.96</v>
      </c>
      <c r="CI6" s="35">
        <f t="shared" si="9"/>
        <v>221.81</v>
      </c>
      <c r="CJ6" s="35">
        <f t="shared" si="9"/>
        <v>230.02</v>
      </c>
      <c r="CK6" s="35">
        <f t="shared" si="9"/>
        <v>228.47</v>
      </c>
      <c r="CL6" s="34" t="str">
        <f>IF(CL7="","",IF(CL7="-","【-】","【"&amp;SUBSTITUTE(TEXT(CL7,"#,##0.00"),"-","△")&amp;"】"))</f>
        <v>【218.56】</v>
      </c>
      <c r="CM6" s="35">
        <f>IF(CM7="",NA(),CM7)</f>
        <v>15.42</v>
      </c>
      <c r="CN6" s="35">
        <f t="shared" ref="CN6:CV6" si="10">IF(CN7="",NA(),CN7)</f>
        <v>15.61</v>
      </c>
      <c r="CO6" s="35">
        <f t="shared" si="10"/>
        <v>13.41</v>
      </c>
      <c r="CP6" s="35">
        <f t="shared" si="10"/>
        <v>12.93</v>
      </c>
      <c r="CQ6" s="35">
        <f t="shared" si="10"/>
        <v>12.93</v>
      </c>
      <c r="CR6" s="35">
        <f t="shared" si="10"/>
        <v>41.35</v>
      </c>
      <c r="CS6" s="35">
        <f t="shared" si="10"/>
        <v>42.9</v>
      </c>
      <c r="CT6" s="35">
        <f t="shared" si="10"/>
        <v>43.36</v>
      </c>
      <c r="CU6" s="35">
        <f t="shared" si="10"/>
        <v>42.56</v>
      </c>
      <c r="CV6" s="35">
        <f t="shared" si="10"/>
        <v>42.47</v>
      </c>
      <c r="CW6" s="34" t="str">
        <f>IF(CW7="","",IF(CW7="-","【-】","【"&amp;SUBSTITUTE(TEXT(CW7,"#,##0.00"),"-","△")&amp;"】"))</f>
        <v>【42.86】</v>
      </c>
      <c r="CX6" s="35">
        <f>IF(CX7="",NA(),CX7)</f>
        <v>87.41</v>
      </c>
      <c r="CY6" s="35">
        <f t="shared" ref="CY6:DG6" si="11">IF(CY7="",NA(),CY7)</f>
        <v>87.52</v>
      </c>
      <c r="CZ6" s="35">
        <f t="shared" si="11"/>
        <v>87.98</v>
      </c>
      <c r="DA6" s="35">
        <f t="shared" si="11"/>
        <v>88.07</v>
      </c>
      <c r="DB6" s="35">
        <f t="shared" si="11"/>
        <v>90.1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162051</v>
      </c>
      <c r="D7" s="37">
        <v>47</v>
      </c>
      <c r="E7" s="37">
        <v>17</v>
      </c>
      <c r="F7" s="37">
        <v>4</v>
      </c>
      <c r="G7" s="37">
        <v>0</v>
      </c>
      <c r="H7" s="37" t="s">
        <v>99</v>
      </c>
      <c r="I7" s="37" t="s">
        <v>100</v>
      </c>
      <c r="J7" s="37" t="s">
        <v>101</v>
      </c>
      <c r="K7" s="37" t="s">
        <v>102</v>
      </c>
      <c r="L7" s="37" t="s">
        <v>103</v>
      </c>
      <c r="M7" s="37" t="s">
        <v>104</v>
      </c>
      <c r="N7" s="38" t="s">
        <v>105</v>
      </c>
      <c r="O7" s="38" t="s">
        <v>106</v>
      </c>
      <c r="P7" s="38">
        <v>12.24</v>
      </c>
      <c r="Q7" s="38">
        <v>94.07</v>
      </c>
      <c r="R7" s="38">
        <v>3127</v>
      </c>
      <c r="S7" s="38">
        <v>46732</v>
      </c>
      <c r="T7" s="38">
        <v>230.54</v>
      </c>
      <c r="U7" s="38">
        <v>202.71</v>
      </c>
      <c r="V7" s="38">
        <v>5707</v>
      </c>
      <c r="W7" s="38">
        <v>2.16</v>
      </c>
      <c r="X7" s="38">
        <v>2642.13</v>
      </c>
      <c r="Y7" s="38">
        <v>56.69</v>
      </c>
      <c r="Z7" s="38">
        <v>92.27</v>
      </c>
      <c r="AA7" s="38">
        <v>92.19</v>
      </c>
      <c r="AB7" s="38">
        <v>92.17</v>
      </c>
      <c r="AC7" s="38">
        <v>92.09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1642.81</v>
      </c>
      <c r="BG7" s="38">
        <v>828.93</v>
      </c>
      <c r="BH7" s="38">
        <v>673.8</v>
      </c>
      <c r="BI7" s="38">
        <v>578.03</v>
      </c>
      <c r="BJ7" s="38">
        <v>526.67999999999995</v>
      </c>
      <c r="BK7" s="38">
        <v>1434.89</v>
      </c>
      <c r="BL7" s="38">
        <v>1298.9100000000001</v>
      </c>
      <c r="BM7" s="38">
        <v>1243.71</v>
      </c>
      <c r="BN7" s="38">
        <v>1194.1500000000001</v>
      </c>
      <c r="BO7" s="38">
        <v>1206.79</v>
      </c>
      <c r="BP7" s="38">
        <v>1218.7</v>
      </c>
      <c r="BQ7" s="38">
        <v>45.59</v>
      </c>
      <c r="BR7" s="38">
        <v>79.319999999999993</v>
      </c>
      <c r="BS7" s="38">
        <v>98.29</v>
      </c>
      <c r="BT7" s="38">
        <v>97.62</v>
      </c>
      <c r="BU7" s="38">
        <v>97.64</v>
      </c>
      <c r="BV7" s="38">
        <v>66.22</v>
      </c>
      <c r="BW7" s="38">
        <v>69.87</v>
      </c>
      <c r="BX7" s="38">
        <v>74.3</v>
      </c>
      <c r="BY7" s="38">
        <v>72.260000000000005</v>
      </c>
      <c r="BZ7" s="38">
        <v>71.84</v>
      </c>
      <c r="CA7" s="38">
        <v>74.17</v>
      </c>
      <c r="CB7" s="38">
        <v>370.51</v>
      </c>
      <c r="CC7" s="38">
        <v>212.73</v>
      </c>
      <c r="CD7" s="38">
        <v>171.59</v>
      </c>
      <c r="CE7" s="38">
        <v>173.03</v>
      </c>
      <c r="CF7" s="38">
        <v>174.19</v>
      </c>
      <c r="CG7" s="38">
        <v>246.72</v>
      </c>
      <c r="CH7" s="38">
        <v>234.96</v>
      </c>
      <c r="CI7" s="38">
        <v>221.81</v>
      </c>
      <c r="CJ7" s="38">
        <v>230.02</v>
      </c>
      <c r="CK7" s="38">
        <v>228.47</v>
      </c>
      <c r="CL7" s="38">
        <v>218.56</v>
      </c>
      <c r="CM7" s="38">
        <v>15.42</v>
      </c>
      <c r="CN7" s="38">
        <v>15.61</v>
      </c>
      <c r="CO7" s="38">
        <v>13.41</v>
      </c>
      <c r="CP7" s="38">
        <v>12.93</v>
      </c>
      <c r="CQ7" s="38">
        <v>12.93</v>
      </c>
      <c r="CR7" s="38">
        <v>41.35</v>
      </c>
      <c r="CS7" s="38">
        <v>42.9</v>
      </c>
      <c r="CT7" s="38">
        <v>43.36</v>
      </c>
      <c r="CU7" s="38">
        <v>42.56</v>
      </c>
      <c r="CV7" s="38">
        <v>42.47</v>
      </c>
      <c r="CW7" s="38">
        <v>42.86</v>
      </c>
      <c r="CX7" s="38">
        <v>87.41</v>
      </c>
      <c r="CY7" s="38">
        <v>87.52</v>
      </c>
      <c r="CZ7" s="38">
        <v>87.98</v>
      </c>
      <c r="DA7" s="38">
        <v>88.07</v>
      </c>
      <c r="DB7" s="38">
        <v>90.1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2021-01-29T00:02:49Z</cp:lastPrinted>
  <dcterms:created xsi:type="dcterms:W3CDTF">2020-12-04T02:54:38Z</dcterms:created>
  <dcterms:modified xsi:type="dcterms:W3CDTF">2021-01-29T03:15:22Z</dcterms:modified>
  <cp:category/>
</cp:coreProperties>
</file>