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下水道（法非適用）\"/>
    </mc:Choice>
  </mc:AlternateContent>
  <workbookProtection workbookAlgorithmName="SHA-512" workbookHashValue="n2FE2mftfBGMoCeMhKvyeSj9RN02DeO4L6cpejAZ6h2k7vHDK9GBWIHRZ6TEwRi8xK04w0VtKjykiedfN98CDw==" workbookSaltValue="SiCcwBHcjiGAR7Pte6s7l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<sst xmlns="http://schemas.openxmlformats.org/spreadsheetml/2006/main" count="236" uniqueCount="119">
  <si>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</si>
  <si>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</si>
  <si>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</si>
  <si>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</si>
  <si>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</si>
  <si>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</si>
  <si>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</si>
  <si>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</si>
  <si>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</si>
  <si>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</si>
  <si>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</si>
  <si>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</si>
  <si>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</si>
  <si>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</si>
  <si>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</si>
  <si>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</si>
  <si>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</si>
  <si>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</si>
  <si>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</si>
  <si>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</si>
  <si>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</si>
  <si>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</si>
  <si>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</si>
  <si>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</si>
  <si>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</si>
  <si>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</si>
  <si>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</si>
  <si>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</si>
  <si>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</si>
  <si>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</si>
  <si>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</si>
  <si>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</si>
  <si>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</si>
  <si>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</si>
  <si>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</si>
  <si>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</si>
  <si>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</si>
  <si>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</si>
  <si>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</si>
  <si>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</si>
  <si>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</si>
  <si>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</si>
  <si>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</si>
  <si>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</si>
  <si>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</si>
  <si>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</si>
  <si>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</si>
  <si>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</si>
  <si>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</si>
  <si>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</si>
  <si>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</si>
  <si>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</si>
  <si>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</si>
  <si>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</si>
  <si>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</si>
  <si>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</si>
  <si>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</si>
  <si>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</si>
  <si>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</si>
  <si>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</si>
  <si>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</si>
  <si>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</si>
  <si>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</si>
  <si>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</si>
  <si>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</si>
  <si>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</si>
  <si>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</si>
  <si>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</si>
  <si>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</si>
  <si>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</si>
  <si>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</si>
  <si>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</si>
  <si>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</si>
  <si>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</si>
  <si>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</si>
  <si>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</si>
  <si>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</si>
  <si>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</si>
  <si>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</si>
  <si>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</si>
  <si>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</si>
  <si>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</si>
  <si>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</si>
  <si>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</si>
  <si>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</si>
  <si>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</si>
  <si>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</si>
  <si>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</si>
  <si>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</si>
  <si>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</si>
  <si>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</si>
  <si>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</si>
  <si>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</si>
  <si>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</si>
  <si>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</si>
  <si>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</si>
  <si>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</si>
  <si>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</si>
  <si>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</si>
  <si>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</si>
  <si>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</si>
  <si>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</si>
  <si>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</si>
  <si>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</si>
  <si>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</si>
  <si>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</si>
  <si>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</si>
  <si>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</si>
  <si>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</si>
  <si>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</si>
  <si>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</si>
  <si>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</si>
  <si>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</si>
  <si>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</si>
  <si>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</si>
  <si>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</si>
  <si>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平成８年に供用開始した施設は、老朽化が始まっている。また、管渠は耐用年数が５０年であるため、現在のところ老朽管更新は行っていない。
　今後は、公共下水道への接続も視野に入れながら最適整備構想を策定する。</t>
    <rPh sb="72" eb="74">
      <t>コウキョウ</t>
    </rPh>
    <rPh sb="74" eb="77">
      <t>ゲスイドウ</t>
    </rPh>
    <rPh sb="79" eb="81">
      <t>セツゾク</t>
    </rPh>
    <rPh sb="82" eb="84">
      <t>シヤ</t>
    </rPh>
    <rPh sb="85" eb="86">
      <t>イ</t>
    </rPh>
    <rPh sb="92" eb="94">
      <t>セイビ</t>
    </rPh>
    <rPh sb="94" eb="96">
      <t>コウソウ</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</si>
  <si>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44" eb="146">
      <t>ミナオ</t>
    </rPh>
    <rPh sb="161" eb="163">
      <t>レイワ</t>
    </rPh>
    <rPh sb="164" eb="166">
      <t>ネンド</t>
    </rPh>
    <rPh sb="168" eb="174">
      <t>コウエイキギョウカイケイ</t>
    </rPh>
    <rPh sb="175" eb="177">
      <t>イコウ</t>
    </rPh>
    <rPh sb="185" eb="187">
      <t>ケイエイ</t>
    </rPh>
    <rPh sb="187" eb="189">
      <t>ジョウキョウ</t>
    </rPh>
    <rPh sb="190" eb="192">
      <t>ザイセイ</t>
    </rPh>
    <rPh sb="192" eb="194">
      <t>ジョウタイ</t>
    </rPh>
    <rPh sb="195" eb="197">
      <t>ハアク</t>
    </rPh>
    <rPh sb="213" eb="215">
      <t>ケントウ</t>
    </rPh>
    <rPh sb="215" eb="216">
      <t>ナド</t>
    </rPh>
    <rPh sb="217" eb="218">
      <t>オコナ</t>
    </rPh>
    <rPh sb="245" eb="246">
      <t>スス</t>
    </rPh>
    <rPh sb="251" eb="253">
      <t>ケイエイ</t>
    </rPh>
    <rPh sb="253" eb="255">
      <t>セン</t>
    </rPh>
    <rPh sb="261" eb="271">
      <t>ヘイセ</t>
    </rPh>
    <rPh sb="271" eb="272">
      <t>スミ</t>
    </rPh>
    <phoneticPr fontId="4"/>
  </si>
  <si>
    <t>　収益的収支比率、経費回収率のいずれも平成２８年度に分流式経費算定方法の統一により増加になっており、令和元年度は収益的収支比率、経費回収率ともに微増となった。使用料収入が減少傾向にあるため、一般会計からの繰入金に依存する傾向は、改善されていない。
　汚水処理原価は、平成２８年度に分流式経費算定方法の統一により減額となっており、令和元年度においては、有収水量の減少の影響で微増となった。
　企業債残高対事業規模比率は、施設・管きょの整備がほぼ終了しているため減少傾向にあるが、他と同様に一般会計からの繰入金に大きく依存している。今後は、施設や管きょの更新時期に入り、経営状態の悪化が予想される。
　施設利用率は減となっており、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水洗化率については、接続人口の増加により増となった。</t>
    <rPh sb="1" eb="8">
      <t>シュウエキ</t>
    </rPh>
    <rPh sb="9" eb="14">
      <t>ケイヒ</t>
    </rPh>
    <rPh sb="26" eb="35">
      <t>ブンリュウ</t>
    </rPh>
    <rPh sb="36" eb="38">
      <t>トウイツ</t>
    </rPh>
    <rPh sb="41" eb="43">
      <t>ゾウカ</t>
    </rPh>
    <rPh sb="50" eb="53">
      <t>レイワガン</t>
    </rPh>
    <rPh sb="56" eb="59">
      <t>シュウエキテキ</t>
    </rPh>
    <rPh sb="59" eb="61">
      <t>シュウシ</t>
    </rPh>
    <rPh sb="61" eb="63">
      <t>ヒリツ</t>
    </rPh>
    <rPh sb="64" eb="66">
      <t>ケイヒ</t>
    </rPh>
    <rPh sb="66" eb="68">
      <t>カイシュウ</t>
    </rPh>
    <rPh sb="68" eb="69">
      <t>リツ</t>
    </rPh>
    <rPh sb="79" eb="84">
      <t>シヨウリョウ</t>
    </rPh>
    <rPh sb="85" eb="87">
      <t>ゲンショウ</t>
    </rPh>
    <rPh sb="87" eb="89">
      <t>ケイコウ</t>
    </rPh>
    <rPh sb="95" eb="99">
      <t>イッパン</t>
    </rPh>
    <rPh sb="102" eb="105">
      <t>クリイレ</t>
    </rPh>
    <rPh sb="106" eb="108">
      <t>イゾン</t>
    </rPh>
    <rPh sb="110" eb="112">
      <t>ケイコウ</t>
    </rPh>
    <rPh sb="114" eb="116">
      <t>カイゼン</t>
    </rPh>
    <rPh sb="125" eb="129">
      <t>オスイ</t>
    </rPh>
    <rPh sb="129" eb="131">
      <t>ゲンカ</t>
    </rPh>
    <rPh sb="133" eb="143">
      <t>ヘイセイ</t>
    </rPh>
    <rPh sb="143" eb="147">
      <t>ケイヒ</t>
    </rPh>
    <rPh sb="147" eb="149">
      <t>ホウホウ</t>
    </rPh>
    <rPh sb="150" eb="157">
      <t>トウイツ</t>
    </rPh>
    <rPh sb="164" eb="167">
      <t>レイワガン</t>
    </rPh>
    <rPh sb="186" eb="188">
      <t>ビゾウ</t>
    </rPh>
    <rPh sb="195" eb="197">
      <t>キギョウ</t>
    </rPh>
    <rPh sb="197" eb="198">
      <t>サイ</t>
    </rPh>
    <rPh sb="198" eb="200">
      <t>ザンダカ</t>
    </rPh>
    <rPh sb="200" eb="201">
      <t>タイ</t>
    </rPh>
    <rPh sb="201" eb="203">
      <t>ジギョウ</t>
    </rPh>
    <rPh sb="203" eb="205">
      <t>キボ</t>
    </rPh>
    <rPh sb="205" eb="207">
      <t>ヒリツ</t>
    </rPh>
    <rPh sb="209" eb="211">
      <t>シセツ</t>
    </rPh>
    <rPh sb="212" eb="215">
      <t>カン</t>
    </rPh>
    <rPh sb="216" eb="218">
      <t>セイビ</t>
    </rPh>
    <rPh sb="221" eb="223">
      <t>シュウリョウ</t>
    </rPh>
    <rPh sb="229" eb="233">
      <t>ゲンショウ</t>
    </rPh>
    <rPh sb="238" eb="239">
      <t>タ</t>
    </rPh>
    <rPh sb="240" eb="242">
      <t>ドウヨウ</t>
    </rPh>
    <rPh sb="243" eb="247">
      <t>イッパンカイケイ</t>
    </rPh>
    <rPh sb="254" eb="255">
      <t>オオ</t>
    </rPh>
    <rPh sb="257" eb="259">
      <t>イゾン</t>
    </rPh>
    <rPh sb="264" eb="266">
      <t>コンゴ</t>
    </rPh>
    <rPh sb="268" eb="274">
      <t>シセツ</t>
    </rPh>
    <rPh sb="275" eb="277">
      <t>コウシン</t>
    </rPh>
    <rPh sb="277" eb="279">
      <t>ジキ</t>
    </rPh>
    <rPh sb="280" eb="281">
      <t>ハイ</t>
    </rPh>
    <rPh sb="283" eb="285">
      <t>ケイエイ</t>
    </rPh>
    <rPh sb="285" eb="287">
      <t>ジョウタイ</t>
    </rPh>
    <rPh sb="288" eb="290">
      <t>アッカ</t>
    </rPh>
    <rPh sb="291" eb="293">
      <t>ヨソウ</t>
    </rPh>
    <rPh sb="299" eb="301">
      <t>シセツ</t>
    </rPh>
    <rPh sb="301" eb="304">
      <t>リヨウリツ</t>
    </rPh>
    <rPh sb="313" eb="315">
      <t>コンゴ</t>
    </rPh>
    <rPh sb="316" eb="321">
      <t>ジンコウ</t>
    </rPh>
    <rPh sb="323" eb="325">
      <t>テイカ</t>
    </rPh>
    <rPh sb="326" eb="328">
      <t>ヨソウ</t>
    </rPh>
    <rPh sb="335" eb="338">
      <t>リヨウリツ</t>
    </rPh>
    <rPh sb="339" eb="341">
      <t>サンテイ</t>
    </rPh>
    <rPh sb="348" eb="351">
      <t>セイテンジ</t>
    </rPh>
    <rPh sb="352" eb="354">
      <t>スイリョウ</t>
    </rPh>
    <rPh sb="355" eb="357">
      <t>キジュン</t>
    </rPh>
    <rPh sb="358" eb="360">
      <t>サンテイ</t>
    </rPh>
    <rPh sb="367" eb="370">
      <t>トヤ</t>
    </rPh>
    <rPh sb="372" eb="374">
      <t>ネンカン</t>
    </rPh>
    <rPh sb="374" eb="375">
      <t>アメ</t>
    </rPh>
    <rPh sb="375" eb="377">
      <t>ニッスウ</t>
    </rPh>
    <rPh sb="378" eb="380">
      <t>ゼンコク</t>
    </rPh>
    <rPh sb="380" eb="382">
      <t>ジョウイ</t>
    </rPh>
    <rPh sb="383" eb="384">
      <t>オオ</t>
    </rPh>
    <rPh sb="393" eb="395">
      <t>トウキ</t>
    </rPh>
    <rPh sb="396" eb="397">
      <t>オオ</t>
    </rPh>
    <rPh sb="399" eb="401">
      <t>コウセツ</t>
    </rPh>
    <rPh sb="409" eb="411">
      <t>ヘイキン</t>
    </rPh>
    <rPh sb="412" eb="413">
      <t>クラ</t>
    </rPh>
    <rPh sb="414" eb="415">
      <t>ヒク</t>
    </rPh>
    <rPh sb="418" eb="420">
      <t>ケイコウ</t>
    </rPh>
    <rPh sb="426" eb="430">
      <t>スイセン</t>
    </rPh>
    <rPh sb="436" eb="438">
      <t>セツゾク</t>
    </rPh>
    <rPh sb="441" eb="443">
      <t>ゾウカ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</si>
</sst>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F0-4CAC-975B-A2E0CFC1F3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5F0-4CAC-975B-A2E0CFC1F3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55.27</c:v>
                </c:pt>
                <c:pt idx="1">
                  <c:v>54.17</c:v>
                </c:pt>
                <c:pt idx="2">
                  <c:v>56.37</c:v>
                </c:pt>
                <c:pt idx="3">
                  <c:v>55.03</c:v>
                </c:pt>
                <c:pt idx="4">
                  <c:v>41.23</c:v>
                </c:pt>
              </c:numCache>
            </c:numRef>
          </c:val>
          <c:extLst>
            <c:ext xmlns:c16="http://schemas.microsoft.com/office/drawing/2014/chart" uri="{C3380CC4-5D6E-409C-BE32-E72D297353CC}">
              <c16:uniqueId val="{00000000-CDF5-4237-8B33-B769240CEF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DF5-4237-8B33-B769240CEF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91.48</c:v>
                </c:pt>
                <c:pt idx="1">
                  <c:v>87.55</c:v>
                </c:pt>
                <c:pt idx="2">
                  <c:v>88</c:v>
                </c:pt>
                <c:pt idx="3">
                  <c:v>87.63</c:v>
                </c:pt>
                <c:pt idx="4">
                  <c:v>89.33</c:v>
                </c:pt>
              </c:numCache>
            </c:numRef>
          </c:val>
          <c:extLst>
            <c:ext xmlns:c16="http://schemas.microsoft.com/office/drawing/2014/chart" uri="{C3380CC4-5D6E-409C-BE32-E72D297353CC}">
              <c16:uniqueId val="{00000000-7265-4BCA-ABB2-121E20327D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265-4BCA-ABB2-121E20327D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58.04</c:v>
                </c:pt>
                <c:pt idx="1">
                  <c:v>98.64</c:v>
                </c:pt>
                <c:pt idx="2">
                  <c:v>98.65</c:v>
                </c:pt>
                <c:pt idx="3">
                  <c:v>97.51</c:v>
                </c:pt>
                <c:pt idx="4">
                  <c:v>97.68</c:v>
                </c:pt>
              </c:numCache>
            </c:numRef>
          </c:val>
          <c:extLst>
            <c:ext xmlns:c16="http://schemas.microsoft.com/office/drawing/2014/chart" uri="{C3380CC4-5D6E-409C-BE32-E72D297353CC}">
              <c16:uniqueId val="{00000000-979F-4BEF-94D7-EBA87E498B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9F-4BEF-94D7-EBA87E498B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9-4577-9C07-70FBDF43970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9-4577-9C07-70FBDF43970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5-4626-887C-63336E24E4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5-4626-887C-63336E24E4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F-47B1-AE0C-2850732C88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F-47B1-AE0C-2850732C88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5-4EA2-AC1F-461ED551CF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5-4EA2-AC1F-461ED551CF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2065.7399999999998</c:v>
                </c:pt>
                <c:pt idx="1">
                  <c:v>680.04</c:v>
                </c:pt>
                <c:pt idx="2">
                  <c:v>529.23</c:v>
                </c:pt>
                <c:pt idx="3">
                  <c:v>456.48</c:v>
                </c:pt>
                <c:pt idx="4">
                  <c:v>414.89</c:v>
                </c:pt>
              </c:numCache>
            </c:numRef>
          </c:val>
          <c:extLst>
            <c:ext xmlns:c16="http://schemas.microsoft.com/office/drawing/2014/chart" uri="{C3380CC4-5D6E-409C-BE32-E72D297353CC}">
              <c16:uniqueId val="{00000000-0A14-4C5D-9DDD-DC3F249F54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A14-4C5D-9DDD-DC3F249F54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31.89</c:v>
                </c:pt>
                <c:pt idx="1">
                  <c:v>98</c:v>
                </c:pt>
                <c:pt idx="2">
                  <c:v>98.23</c:v>
                </c:pt>
                <c:pt idx="3">
                  <c:v>97.58</c:v>
                </c:pt>
                <c:pt idx="4">
                  <c:v>97.69</c:v>
                </c:pt>
              </c:numCache>
            </c:numRef>
          </c:val>
          <c:extLst>
            <c:ext xmlns:c16="http://schemas.microsoft.com/office/drawing/2014/chart" uri="{C3380CC4-5D6E-409C-BE32-E72D297353CC}">
              <c16:uniqueId val="{00000000-0600-4124-8BEF-2BB912AA80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600-4124-8BEF-2BB912AA80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515.14</c:v>
                </c:pt>
                <c:pt idx="1">
                  <c:v>169.86</c:v>
                </c:pt>
                <c:pt idx="2">
                  <c:v>169.4</c:v>
                </c:pt>
                <c:pt idx="3">
                  <c:v>170.61</c:v>
                </c:pt>
                <c:pt idx="4">
                  <c:v>171.72</c:v>
                </c:pt>
              </c:numCache>
            </c:numRef>
          </c:val>
          <c:extLst>
            <c:ext xmlns:c16="http://schemas.microsoft.com/office/drawing/2014/chart" uri="{C3380CC4-5D6E-409C-BE32-E72D297353CC}">
              <c16:uniqueId val="{00000000-277B-46F9-9D85-3832382BD7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77B-46F9-9D85-3832382BD7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氷見市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46732</v>
      </c>
      <c r="AM8" s="75"/>
      <c r="AN8" s="75"/>
      <c r="AO8" s="75"/>
      <c r="AP8" s="75"/>
      <c r="AQ8" s="75"/>
      <c r="AR8" s="75"/>
      <c r="AS8" s="75"/>
      <c r="AT8" s="74">
        <f>データ!T6</f>
        <v>230.54</v>
      </c>
      <c r="AU8" s="74"/>
      <c r="AV8" s="74"/>
      <c r="AW8" s="74"/>
      <c r="AX8" s="74"/>
      <c r="AY8" s="74"/>
      <c r="AZ8" s="74"/>
      <c r="BA8" s="74"/>
      <c r="BB8" s="74">
        <f>データ!U6</f>
        <v>202.71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18.8</v>
      </c>
      <c r="Q10" s="74"/>
      <c r="R10" s="74"/>
      <c r="S10" s="74"/>
      <c r="T10" s="74"/>
      <c r="U10" s="74"/>
      <c r="V10" s="74"/>
      <c r="W10" s="74">
        <f>データ!Q6</f>
        <v>127.52</v>
      </c>
      <c r="X10" s="74"/>
      <c r="Y10" s="74"/>
      <c r="Z10" s="74"/>
      <c r="AA10" s="74"/>
      <c r="AB10" s="74"/>
      <c r="AC10" s="74"/>
      <c r="AD10" s="75">
        <f>データ!R6</f>
        <v>3127</v>
      </c>
      <c r="AE10" s="75"/>
      <c r="AF10" s="75"/>
      <c r="AG10" s="75"/>
      <c r="AH10" s="75"/>
      <c r="AI10" s="75"/>
      <c r="AJ10" s="75"/>
      <c r="AK10" s="2"/>
      <c r="AL10" s="75">
        <f>データ!V6</f>
        <v>8766</v>
      </c>
      <c r="AM10" s="75"/>
      <c r="AN10" s="75"/>
      <c r="AO10" s="75"/>
      <c r="AP10" s="75"/>
      <c r="AQ10" s="75"/>
      <c r="AR10" s="75"/>
      <c r="AS10" s="75"/>
      <c r="AT10" s="74">
        <f>データ!W6</f>
        <v>3.24</v>
      </c>
      <c r="AU10" s="74"/>
      <c r="AV10" s="74"/>
      <c r="AW10" s="74"/>
      <c r="AX10" s="74"/>
      <c r="AY10" s="74"/>
      <c r="AZ10" s="74"/>
      <c r="BA10" s="74"/>
      <c r="BB10" s="74">
        <f>データ!X6</f>
        <v>2705.56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mksqqtgVaJ7mg7uF8CaH/sp5XJOTN3IpZf2De2HZa+70zD+vziEYNvAeGgGDEdt4kfCUlT0zjOS74oMZipaVPA==" saltValue="jquuh8wTfyF6l2gCprtt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162051</v>
      </c>
      <c r="D6" s="33">
        <f t="shared" si="3"/>
        <v>47</v>
      </c>
      <c r="E6" s="33">
        <f t="shared" si="3"/>
        <v>17</v>
      </c>
      <c r="F6" s="33">
        <f t="shared" si="3"/>
        <v>5</v>
      </c>
      <c r="G6" s="33">
        <f t="shared" si="3"/>
        <v>0</v>
      </c>
      <c r="H6" s="33" t="str">
        <f t="shared" si="3"/>
        <v>富山県　氷見市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18.8</v>
      </c>
      <c r="Q6" s="34">
        <f t="shared" si="3"/>
        <v>127.52</v>
      </c>
      <c r="R6" s="34">
        <f t="shared" si="3"/>
        <v>3127</v>
      </c>
      <c r="S6" s="34">
        <f t="shared" si="3"/>
        <v>46732</v>
      </c>
      <c r="T6" s="34">
        <f t="shared" si="3"/>
        <v>230.54</v>
      </c>
      <c r="U6" s="34">
        <f t="shared" si="3"/>
        <v>202.71</v>
      </c>
      <c r="V6" s="34">
        <f t="shared" si="3"/>
        <v>8766</v>
      </c>
      <c r="W6" s="34">
        <f t="shared" si="3"/>
        <v>3.24</v>
      </c>
      <c r="X6" s="34">
        <f t="shared" si="3"/>
        <v>2705.56</v>
      </c>
      <c r="Y6" s="35">
        <f>IF(Y7="",NA(),Y7)</f>
        <v>58.04</v>
      </c>
      <c r="Z6" s="35">
        <f t="shared" ref="Z6:AH6" si="4">IF(Z7="",NA(),Z7)</f>
        <v>98.64</v>
      </c>
      <c r="AA6" s="35">
        <f t="shared" si="4"/>
        <v>98.65</v>
      </c>
      <c r="AB6" s="35">
        <f t="shared" si="4"/>
        <v>97.51</v>
      </c>
      <c r="AC6" s="35">
        <f t="shared" si="4"/>
        <v>97.68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2065.7399999999998</v>
      </c>
      <c r="BG6" s="35">
        <f t="shared" ref="BG6:BO6" si="7">IF(BG7="",NA(),BG7)</f>
        <v>680.04</v>
      </c>
      <c r="BH6" s="35">
        <f t="shared" si="7"/>
        <v>529.23</v>
      </c>
      <c r="BI6" s="35">
        <f t="shared" si="7"/>
        <v>456.48</v>
      </c>
      <c r="BJ6" s="35">
        <f t="shared" si="7"/>
        <v>414.89</v>
      </c>
      <c r="BK6" s="35">
        <f t="shared" si="7"/>
        <v>1081.8</v>
      </c>
      <c r="BL6" s="35">
        <f t="shared" si="7"/>
        <v>974.93</v>
      </c>
      <c r="BM6" s="35">
        <f t="shared" si="7"/>
        <v>855.8</v>
      </c>
      <c r="BN6" s="35">
        <f t="shared" si="7"/>
        <v>789.46</v>
      </c>
      <c r="BO6" s="35">
        <f t="shared" si="7"/>
        <v>826.83</v>
      </c>
      <c r="BP6" s="34" t="str">
        <f>IF(BP7="","",IF(BP7="-","【-】","【"&amp;SUBSTITUTE(TEXT(BP7,"#,##0.00"),"-","△")&amp;"】"))</f>
        <v>【765.47】</v>
      </c>
      <c r="BQ6" s="35">
        <f>IF(BQ7="",NA(),BQ7)</f>
        <v>31.89</v>
      </c>
      <c r="BR6" s="35">
        <f t="shared" ref="BR6:BZ6" si="8">IF(BR7="",NA(),BR7)</f>
        <v>98</v>
      </c>
      <c r="BS6" s="35">
        <f t="shared" si="8"/>
        <v>98.23</v>
      </c>
      <c r="BT6" s="35">
        <f t="shared" si="8"/>
        <v>97.58</v>
      </c>
      <c r="BU6" s="35">
        <f t="shared" si="8"/>
        <v>97.69</v>
      </c>
      <c r="BV6" s="35">
        <f t="shared" si="8"/>
        <v>52.19</v>
      </c>
      <c r="BW6" s="35">
        <f t="shared" si="8"/>
        <v>55.32</v>
      </c>
      <c r="BX6" s="35">
        <f t="shared" si="8"/>
        <v>59.8</v>
      </c>
      <c r="BY6" s="35">
        <f t="shared" si="8"/>
        <v>57.77</v>
      </c>
      <c r="BZ6" s="35">
        <f t="shared" si="8"/>
        <v>57.31</v>
      </c>
      <c r="CA6" s="34" t="str">
        <f>IF(CA7="","",IF(CA7="-","【-】","【"&amp;SUBSTITUTE(TEXT(CA7,"#,##0.00"),"-","△")&amp;"】"))</f>
        <v>【59.59】</v>
      </c>
      <c r="CB6" s="35">
        <f>IF(CB7="",NA(),CB7)</f>
        <v>515.14</v>
      </c>
      <c r="CC6" s="35">
        <f t="shared" ref="CC6:CK6" si="9">IF(CC7="",NA(),CC7)</f>
        <v>169.86</v>
      </c>
      <c r="CD6" s="35">
        <f t="shared" si="9"/>
        <v>169.4</v>
      </c>
      <c r="CE6" s="35">
        <f t="shared" si="9"/>
        <v>170.61</v>
      </c>
      <c r="CF6" s="35">
        <f t="shared" si="9"/>
        <v>171.72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55.27</v>
      </c>
      <c r="CN6" s="35">
        <f t="shared" ref="CN6:CV6" si="10">IF(CN7="",NA(),CN7)</f>
        <v>54.17</v>
      </c>
      <c r="CO6" s="35">
        <f t="shared" si="10"/>
        <v>56.37</v>
      </c>
      <c r="CP6" s="35">
        <f t="shared" si="10"/>
        <v>55.03</v>
      </c>
      <c r="CQ6" s="35">
        <f t="shared" si="10"/>
        <v>41.23</v>
      </c>
      <c r="CR6" s="35">
        <f t="shared" si="10"/>
        <v>52.31</v>
      </c>
      <c r="CS6" s="35">
        <f t="shared" si="10"/>
        <v>60.65</v>
      </c>
      <c r="CT6" s="35">
        <f t="shared" si="10"/>
        <v>51.75</v>
      </c>
      <c r="CU6" s="35">
        <f t="shared" si="10"/>
        <v>50.68</v>
      </c>
      <c r="CV6" s="35">
        <f t="shared" si="10"/>
        <v>50.14</v>
      </c>
      <c r="CW6" s="34" t="str">
        <f>IF(CW7="","",IF(CW7="-","【-】","【"&amp;SUBSTITUTE(TEXT(CW7,"#,##0.00"),"-","△")&amp;"】"))</f>
        <v>【51.30】</v>
      </c>
      <c r="CX6" s="35">
        <f>IF(CX7="",NA(),CX7)</f>
        <v>91.48</v>
      </c>
      <c r="CY6" s="35">
        <f t="shared" ref="CY6:DG6" si="11">IF(CY7="",NA(),CY7)</f>
        <v>87.55</v>
      </c>
      <c r="CZ6" s="35">
        <f t="shared" si="11"/>
        <v>88</v>
      </c>
      <c r="DA6" s="35">
        <f t="shared" si="11"/>
        <v>87.63</v>
      </c>
      <c r="DB6" s="35">
        <f t="shared" si="11"/>
        <v>89.33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162051</v>
      </c>
      <c r="D7" s="37">
        <v>47</v>
      </c>
      <c r="E7" s="37">
        <v>17</v>
      </c>
      <c r="F7" s="37">
        <v>5</v>
      </c>
      <c r="G7" s="37">
        <v>0</v>
      </c>
      <c r="H7" s="37" t="s">
        <v>97</v>
      </c>
      <c r="I7" s="37" t="s">
        <v>98</v>
      </c>
      <c r="J7" s="37" t="s">
        <v>99</v>
      </c>
      <c r="K7" s="37" t="s">
        <v>100</v>
      </c>
      <c r="L7" s="37" t="s">
        <v>101</v>
      </c>
      <c r="M7" s="37" t="s">
        <v>102</v>
      </c>
      <c r="N7" s="38" t="s">
        <v>103</v>
      </c>
      <c r="O7" s="38" t="s">
        <v>104</v>
      </c>
      <c r="P7" s="38">
        <v>18.8</v>
      </c>
      <c r="Q7" s="38">
        <v>127.52</v>
      </c>
      <c r="R7" s="38">
        <v>3127</v>
      </c>
      <c r="S7" s="38">
        <v>46732</v>
      </c>
      <c r="T7" s="38">
        <v>230.54</v>
      </c>
      <c r="U7" s="38">
        <v>202.71</v>
      </c>
      <c r="V7" s="38">
        <v>8766</v>
      </c>
      <c r="W7" s="38">
        <v>3.24</v>
      </c>
      <c r="X7" s="38">
        <v>2705.56</v>
      </c>
      <c r="Y7" s="38">
        <v>58.04</v>
      </c>
      <c r="Z7" s="38">
        <v>98.64</v>
      </c>
      <c r="AA7" s="38">
        <v>98.65</v>
      </c>
      <c r="AB7" s="38">
        <v>97.51</v>
      </c>
      <c r="AC7" s="38">
        <v>97.68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2065.7399999999998</v>
      </c>
      <c r="BG7" s="38">
        <v>680.04</v>
      </c>
      <c r="BH7" s="38">
        <v>529.23</v>
      </c>
      <c r="BI7" s="38">
        <v>456.48</v>
      </c>
      <c r="BJ7" s="38">
        <v>414.89</v>
      </c>
      <c r="BK7" s="38">
        <v>1081.8</v>
      </c>
      <c r="BL7" s="38">
        <v>974.93</v>
      </c>
      <c r="BM7" s="38">
        <v>855.8</v>
      </c>
      <c r="BN7" s="38">
        <v>789.46</v>
      </c>
      <c r="BO7" s="38">
        <v>826.83</v>
      </c>
      <c r="BP7" s="38">
        <v>765.47</v>
      </c>
      <c r="BQ7" s="38">
        <v>31.89</v>
      </c>
      <c r="BR7" s="38">
        <v>98</v>
      </c>
      <c r="BS7" s="38">
        <v>98.23</v>
      </c>
      <c r="BT7" s="38">
        <v>97.58</v>
      </c>
      <c r="BU7" s="38">
        <v>97.69</v>
      </c>
      <c r="BV7" s="38">
        <v>52.19</v>
      </c>
      <c r="BW7" s="38">
        <v>55.32</v>
      </c>
      <c r="BX7" s="38">
        <v>59.8</v>
      </c>
      <c r="BY7" s="38">
        <v>57.77</v>
      </c>
      <c r="BZ7" s="38">
        <v>57.31</v>
      </c>
      <c r="CA7" s="38">
        <v>59.59</v>
      </c>
      <c r="CB7" s="38">
        <v>515.14</v>
      </c>
      <c r="CC7" s="38">
        <v>169.86</v>
      </c>
      <c r="CD7" s="38">
        <v>169.4</v>
      </c>
      <c r="CE7" s="38">
        <v>170.61</v>
      </c>
      <c r="CF7" s="38">
        <v>171.72</v>
      </c>
      <c r="CG7" s="38">
        <v>296.14</v>
      </c>
      <c r="CH7" s="38">
        <v>283.17</v>
      </c>
      <c r="CI7" s="38">
        <v>263.76</v>
      </c>
      <c r="CJ7" s="38">
        <v>274.35000000000002</v>
      </c>
      <c r="CK7" s="38">
        <v>273.52</v>
      </c>
      <c r="CL7" s="38">
        <v>257.86</v>
      </c>
      <c r="CM7" s="38">
        <v>55.27</v>
      </c>
      <c r="CN7" s="38">
        <v>54.17</v>
      </c>
      <c r="CO7" s="38">
        <v>56.37</v>
      </c>
      <c r="CP7" s="38">
        <v>55.03</v>
      </c>
      <c r="CQ7" s="38">
        <v>41.23</v>
      </c>
      <c r="CR7" s="38">
        <v>52.31</v>
      </c>
      <c r="CS7" s="38">
        <v>60.65</v>
      </c>
      <c r="CT7" s="38">
        <v>51.75</v>
      </c>
      <c r="CU7" s="38">
        <v>50.68</v>
      </c>
      <c r="CV7" s="38">
        <v>50.14</v>
      </c>
      <c r="CW7" s="38">
        <v>51.3</v>
      </c>
      <c r="CX7" s="38">
        <v>91.48</v>
      </c>
      <c r="CY7" s="38">
        <v>87.55</v>
      </c>
      <c r="CZ7" s="38">
        <v>88</v>
      </c>
      <c r="DA7" s="38">
        <v>87.63</v>
      </c>
      <c r="DB7" s="38">
        <v>89.33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2021-01-28T09:29:36Z</cp:lastPrinted>
  <dcterms:created xsi:type="dcterms:W3CDTF">2020-12-04T03:03:27Z</dcterms:created>
  <dcterms:modified xsi:type="dcterms:W3CDTF">2021-01-29T03:16:37Z</dcterms:modified>
  <cp:category/>
</cp:coreProperties>
</file>