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0261998\Desktop\経営比較分析表下水道（法非適用）\"/>
    </mc:Choice>
  </mc:AlternateContent>
  <workbookProtection workbookAlgorithmName="SHA-512" workbookHashValue="EC8VeocZKrGE7zDj6h5cNGTp5op1/AF+JvTOStnkwy/WFC2mBwwKfVAICbZmVsLaHLQfZbNw/Q5jCaIeEEQqSA==" workbookSaltValue="p24qUJooXd89BYkbrshNYA==" workbookSpinCount="100000" lockStructure="1"/>
  <bookViews>
    <workbookView xWindow="0" yWindow="0" windowWidth="20490" windowHeight="753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<sst xmlns="http://schemas.openxmlformats.org/spreadsheetml/2006/main" count="241" uniqueCount="122">
  <si>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</si>
  <si>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</si>
  <si>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</si>
  <si>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</si>
  <si>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</si>
  <si>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</si>
  <si>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</si>
  <si>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</si>
  <si>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</si>
  <si>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</si>
  <si>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</si>
  <si>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</si>
  <si>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</si>
  <si>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</si>
  <si>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</si>
  <si>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</si>
  <si>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</si>
  <si>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</si>
  <si>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</si>
  <si>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</si>
  <si>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</si>
  <si>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</si>
  <si>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</si>
  <si>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</si>
  <si>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</si>
  <si>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</si>
  <si>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</si>
  <si>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</si>
  <si>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</si>
  <si>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</si>
  <si>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</si>
  <si>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</si>
  <si>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</si>
  <si>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</si>
  <si>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</si>
  <si>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</si>
  <si>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</si>
  <si>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</si>
  <si>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</si>
  <si>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</si>
  <si>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</si>
  <si>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</si>
  <si>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</si>
  <si>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</si>
  <si>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</si>
  <si>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</si>
  <si>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</si>
  <si>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</si>
  <si>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</si>
  <si>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</si>
  <si>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</si>
  <si>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</si>
  <si>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</si>
  <si>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</si>
  <si>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</si>
  <si>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</si>
  <si>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</si>
  <si>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</si>
  <si>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</si>
  <si>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</si>
  <si>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</si>
  <si>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</si>
  <si>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</si>
  <si>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</si>
  <si>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</si>
  <si>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</si>
  <si>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</si>
  <si>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</si>
  <si>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</si>
  <si>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</si>
  <si>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</si>
  <si>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</si>
  <si>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</si>
  <si>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</si>
  <si>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</si>
  <si>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</si>
  <si>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</si>
  <si>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</si>
  <si>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</si>
  <si>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</si>
  <si>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</si>
  <si>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</si>
  <si>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</si>
  <si>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</si>
  <si>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</si>
  <si>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</si>
  <si>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</si>
  <si>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</si>
  <si>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</si>
  <si>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</si>
  <si>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</si>
  <si>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</si>
  <si>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</si>
  <si>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</si>
  <si>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</si>
  <si>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</si>
  <si>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</si>
  <si>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</si>
  <si>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</si>
  <si>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</si>
  <si>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氷見市</t>
  </si>
  <si>
    <t>法非適用</t>
  </si>
  <si>
    <t>下水道事業</t>
  </si>
  <si>
    <t>漁業集落排水</t>
  </si>
  <si>
    <t>H2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</si>
  <si>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</si>
  <si>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</si>
  <si>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</si>
  <si>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</si>
  <si>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</si>
  <si>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</si>
  <si>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</si>
  <si>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</si>
  <si>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</si>
  <si>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</si>
  <si>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</si>
  <si>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</si>
  <si>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</si>
  <si>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</si>
  <si>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平成９年に供用開始し、管渠は耐用年数が５０年であるため、現在のところ老朽菅更新は行っていない。
　現在、計画的な修繕・改築を行うため、ストックマネジメント計画に基いた点検・調査に取り組んでいる。</t>
    <rPh sb="50" eb="52">
      <t>ゲンザイ</t>
    </rPh>
    <rPh sb="78" eb="80">
      <t>ケイカク</t>
    </rPh>
    <rPh sb="81" eb="82">
      <t>モトヅ</t>
    </rPh>
    <rPh sb="84" eb="86">
      <t>テンケン</t>
    </rPh>
    <rPh sb="87" eb="89">
      <t>チョウサ</t>
    </rPh>
    <rPh sb="90" eb="91">
      <t>ト</t>
    </rPh>
    <rPh sb="92" eb="93">
      <t>ク</t>
    </rPh>
    <phoneticPr fontId="4"/>
  </si>
  <si>
    <t>　収益的収支比率は横ばい、経費回収率は、汚水処理費用、有収水量とも減少したが微増となった。一般会計からの繰入金に依存する傾向は、改善されていない。
　汚水処理原価は、汚水処理費用の減少により微減となった。
　企業債残高対事業規模比率は、施設・管きょの整備がほぼ終了しているため減少傾向にあるが、他と同様に一般会計からの繰入金に大きく依存している。今後は、施設や管きょの更新時期に入り、経営状態の悪化が予想される。
　水洗化率については人口減少の影響により微減となった。</t>
    <rPh sb="1" eb="4">
      <t>シュウエキテキ</t>
    </rPh>
    <rPh sb="4" eb="6">
      <t>シュウシ</t>
    </rPh>
    <rPh sb="6" eb="8">
      <t>ヒリツ</t>
    </rPh>
    <rPh sb="9" eb="10">
      <t>ヨコ</t>
    </rPh>
    <rPh sb="13" eb="15">
      <t>ケイヒ</t>
    </rPh>
    <rPh sb="15" eb="17">
      <t>カイシュウ</t>
    </rPh>
    <rPh sb="17" eb="18">
      <t>リツ</t>
    </rPh>
    <rPh sb="20" eb="24">
      <t>オスイショリ</t>
    </rPh>
    <rPh sb="24" eb="26">
      <t>ヒヨウ</t>
    </rPh>
    <rPh sb="27" eb="31">
      <t>ユウシュウスイリョウ</t>
    </rPh>
    <rPh sb="33" eb="35">
      <t>ゲンショウ</t>
    </rPh>
    <rPh sb="38" eb="40">
      <t>ビゾウ</t>
    </rPh>
    <rPh sb="45" eb="49">
      <t>イッパン</t>
    </rPh>
    <rPh sb="52" eb="55">
      <t>クリイレ</t>
    </rPh>
    <rPh sb="56" eb="58">
      <t>イゾン</t>
    </rPh>
    <rPh sb="60" eb="62">
      <t>ケイコウ</t>
    </rPh>
    <rPh sb="64" eb="66">
      <t>カイゼン</t>
    </rPh>
    <rPh sb="75" eb="79">
      <t>オスイ</t>
    </rPh>
    <rPh sb="79" eb="81">
      <t>ゲンカ</t>
    </rPh>
    <rPh sb="83" eb="85">
      <t>オスイ</t>
    </rPh>
    <rPh sb="85" eb="87">
      <t>ショリ</t>
    </rPh>
    <rPh sb="87" eb="89">
      <t>ヒヨウ</t>
    </rPh>
    <rPh sb="104" eb="106">
      <t>キギョウ</t>
    </rPh>
    <rPh sb="106" eb="107">
      <t>サイ</t>
    </rPh>
    <rPh sb="107" eb="109">
      <t>ザンダカ</t>
    </rPh>
    <rPh sb="109" eb="110">
      <t>タイ</t>
    </rPh>
    <rPh sb="110" eb="112">
      <t>ジギョウ</t>
    </rPh>
    <rPh sb="112" eb="114">
      <t>キボ</t>
    </rPh>
    <rPh sb="114" eb="116">
      <t>ヒリツ</t>
    </rPh>
    <rPh sb="118" eb="120">
      <t>シセツ</t>
    </rPh>
    <rPh sb="121" eb="124">
      <t>カン</t>
    </rPh>
    <rPh sb="125" eb="127">
      <t>セイビ</t>
    </rPh>
    <rPh sb="130" eb="132">
      <t>シュウリョウ</t>
    </rPh>
    <rPh sb="138" eb="142">
      <t>ゲンショウ</t>
    </rPh>
    <rPh sb="147" eb="148">
      <t>タ</t>
    </rPh>
    <rPh sb="149" eb="151">
      <t>ドウヨウ</t>
    </rPh>
    <rPh sb="152" eb="156">
      <t>イッパンカイケイ</t>
    </rPh>
    <rPh sb="163" eb="164">
      <t>オオ</t>
    </rPh>
    <rPh sb="166" eb="168">
      <t>イゾン</t>
    </rPh>
    <rPh sb="173" eb="175">
      <t>コンゴ</t>
    </rPh>
    <rPh sb="177" eb="183">
      <t>シセツ</t>
    </rPh>
    <rPh sb="184" eb="186">
      <t>コウシン</t>
    </rPh>
    <rPh sb="186" eb="188">
      <t>ジキ</t>
    </rPh>
    <rPh sb="189" eb="190">
      <t>ハイ</t>
    </rPh>
    <rPh sb="192" eb="194">
      <t>ケイエイ</t>
    </rPh>
    <rPh sb="194" eb="196">
      <t>ジョウタイ</t>
    </rPh>
    <rPh sb="197" eb="199">
      <t>アッカ</t>
    </rPh>
    <rPh sb="200" eb="202">
      <t>ヨソウ</t>
    </rPh>
    <rPh sb="208" eb="212">
      <t>スイセン</t>
    </rPh>
    <rPh sb="222" eb="224">
      <t>エイキョウ</t>
    </rPh>
    <rPh sb="227" eb="229">
      <t>ビゲン</t>
    </rPh>
    <phoneticPr fontId="16"/>
  </si>
  <si>
    <t>　人口減少や高齢化の影響と節水傾向により、一世帯当たりの使用水量が減少し、結果として使用料収入の減少傾向が現れている。
　施設の老朽化による修繕や機械更新も増加傾向にあり、将来的には管渠更新も必要となる。
　今後は加速的な人口減少が見込まれるため、安定的な経営を目指し、長期的な経営計画の見直しが必要となる。
　このため、令和２年度から公営企業会計に移行することにより、経営状況や財政状態を把握し、適正な料金水準への引き上げの検討等を行うなど、一般会計からの繰入金に依存する体質からの脱却を進める。
　経営戦略については、平成２９年３月に策定済みである。</t>
    <rPh sb="144" eb="146">
      <t>ミナオ</t>
    </rPh>
    <rPh sb="161" eb="163">
      <t>レイワ</t>
    </rPh>
    <rPh sb="164" eb="166">
      <t>ネンド</t>
    </rPh>
    <rPh sb="168" eb="174">
      <t>コウエイキギョウカイケイ</t>
    </rPh>
    <rPh sb="175" eb="177">
      <t>イコウ</t>
    </rPh>
    <rPh sb="185" eb="187">
      <t>ケイエイ</t>
    </rPh>
    <rPh sb="187" eb="189">
      <t>ジョウキョウ</t>
    </rPh>
    <rPh sb="190" eb="192">
      <t>ザイセイ</t>
    </rPh>
    <rPh sb="192" eb="194">
      <t>ジョウタイ</t>
    </rPh>
    <rPh sb="195" eb="197">
      <t>ハアク</t>
    </rPh>
    <rPh sb="213" eb="215">
      <t>ケントウ</t>
    </rPh>
    <rPh sb="215" eb="216">
      <t>ナド</t>
    </rPh>
    <rPh sb="217" eb="218">
      <t>オコナ</t>
    </rPh>
    <rPh sb="245" eb="246">
      <t>スス</t>
    </rPh>
    <rPh sb="251" eb="253">
      <t>ケイエイ</t>
    </rPh>
    <rPh sb="253" eb="255">
      <t>セン</t>
    </rPh>
    <rPh sb="261" eb="271">
      <t>ヘイセ</t>
    </rPh>
    <rPh sb="271" eb="272">
      <t>スミ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</si>
</sst>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5" fillId="0" borderId="6" xfId="2" applyFont="1" applyBorder="1" applyAlignment="1" applyProtection="1">
      <alignment horizontal="left" vertical="top" wrapText="1"/>
      <protection locked="0"/>
    </xf>
    <xf numFmtId="0" fontId="15" fillId="0" borderId="0" xfId="2" applyFont="1" applyBorder="1" applyAlignment="1" applyProtection="1">
      <alignment horizontal="left" vertical="top" wrapText="1"/>
      <protection locked="0"/>
    </xf>
    <xf numFmtId="0" fontId="15" fillId="0" borderId="7" xfId="2" applyFont="1" applyBorder="1" applyAlignment="1" applyProtection="1">
      <alignment horizontal="left" vertical="top" wrapText="1"/>
      <protection locked="0"/>
    </xf>
    <xf numFmtId="0" fontId="15" fillId="0" borderId="8" xfId="2" applyFont="1" applyBorder="1" applyAlignment="1" applyProtection="1">
      <alignment horizontal="left" vertical="top" wrapText="1"/>
      <protection locked="0"/>
    </xf>
    <xf numFmtId="0" fontId="15" fillId="0" borderId="1" xfId="2" applyFont="1" applyBorder="1" applyAlignment="1" applyProtection="1">
      <alignment horizontal="left" vertical="top" wrapText="1"/>
      <protection locked="0"/>
    </xf>
    <xf numFmtId="0" fontId="15" fillId="0" borderId="9" xfId="2" applyFont="1" applyBorder="1" applyAlignment="1" applyProtection="1">
      <alignment horizontal="left" vertical="top" wrapText="1"/>
      <protection locked="0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B1-4D12-8247-331B29EE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0.18</c:v>
                </c:pt>
                <c:pt idx="1">
                  <c:v>0.01</c:v>
                </c:pt>
                <c:pt idx="2">
                  <c:v>0.09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B1-4D12-8247-331B29EE54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68-42A4-832A-3E065A2F0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35.64</c:v>
                </c:pt>
                <c:pt idx="1">
                  <c:v>33.729999999999997</c:v>
                </c:pt>
                <c:pt idx="2">
                  <c:v>33.21</c:v>
                </c:pt>
                <c:pt idx="3">
                  <c:v>32.229999999999997</c:v>
                </c:pt>
                <c:pt idx="4">
                  <c:v>32.479999999999997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68-42A4-832A-3E065A2F0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87.38</c:v>
                </c:pt>
                <c:pt idx="1">
                  <c:v>87.83</c:v>
                </c:pt>
                <c:pt idx="2">
                  <c:v>87.89</c:v>
                </c:pt>
                <c:pt idx="3">
                  <c:v>89.15</c:v>
                </c:pt>
                <c:pt idx="4">
                  <c:v>88.88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DF-45B8-BF88-71B7F3E6D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82.92</c:v>
                </c:pt>
                <c:pt idx="1">
                  <c:v>79.989999999999995</c:v>
                </c:pt>
                <c:pt idx="2">
                  <c:v>79.98</c:v>
                </c:pt>
                <c:pt idx="3">
                  <c:v>80.8</c:v>
                </c:pt>
                <c:pt idx="4">
                  <c:v>79.2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DF-45B8-BF88-71B7F3E6D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67.739999999999995</c:v>
                </c:pt>
                <c:pt idx="1">
                  <c:v>98.95</c:v>
                </c:pt>
                <c:pt idx="2">
                  <c:v>98.9</c:v>
                </c:pt>
                <c:pt idx="3">
                  <c:v>98.96</c:v>
                </c:pt>
                <c:pt idx="4">
                  <c:v>98.87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A-4AC4-88D4-E87CA1954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9A-4AC4-88D4-E87CA1954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C-4738-AEC1-72EFC839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A5C-4738-AEC1-72EFC83967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5A-41A3-A22C-00D947B99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5A-41A3-A22C-00D947B99F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2F-43F4-BE5D-E4ADFC1F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2F-43F4-BE5D-E4ADFC1F81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5-40FB-BCDC-DF24B370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F5-40FB-BCDC-DF24B3703E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1256.47</c:v>
                </c:pt>
                <c:pt idx="1">
                  <c:v>540.79999999999995</c:v>
                </c:pt>
                <c:pt idx="2">
                  <c:v>425.4</c:v>
                </c:pt>
                <c:pt idx="3">
                  <c:v>372.45</c:v>
                </c:pt>
                <c:pt idx="4">
                  <c:v>357.3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2D-4A03-9A9D-EC97746E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1029.24</c:v>
                </c:pt>
                <c:pt idx="1">
                  <c:v>1063.93</c:v>
                </c:pt>
                <c:pt idx="2">
                  <c:v>1060.8599999999999</c:v>
                </c:pt>
                <c:pt idx="3">
                  <c:v>1006.65</c:v>
                </c:pt>
                <c:pt idx="4">
                  <c:v>998.42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D-4A03-9A9D-EC97746E9F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60.08</c:v>
                </c:pt>
                <c:pt idx="1">
                  <c:v>98.01</c:v>
                </c:pt>
                <c:pt idx="2">
                  <c:v>98.4</c:v>
                </c:pt>
                <c:pt idx="3">
                  <c:v>97.67</c:v>
                </c:pt>
                <c:pt idx="4">
                  <c:v>97.79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2-4347-A4E6-A920F61D5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43.13</c:v>
                </c:pt>
                <c:pt idx="1">
                  <c:v>46.26</c:v>
                </c:pt>
                <c:pt idx="2">
                  <c:v>45.81</c:v>
                </c:pt>
                <c:pt idx="3">
                  <c:v>43.43</c:v>
                </c:pt>
                <c:pt idx="4">
                  <c:v>41.41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C2-4347-A4E6-A920F61D5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275.68</c:v>
                </c:pt>
                <c:pt idx="1">
                  <c:v>169.62</c:v>
                </c:pt>
                <c:pt idx="2">
                  <c:v>168.64</c:v>
                </c:pt>
                <c:pt idx="3">
                  <c:v>170.85</c:v>
                </c:pt>
                <c:pt idx="4">
                  <c:v>170.46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A4-4B83-A01B-A0534584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392.03</c:v>
                </c:pt>
                <c:pt idx="1">
                  <c:v>376.4</c:v>
                </c:pt>
                <c:pt idx="2">
                  <c:v>383.92</c:v>
                </c:pt>
                <c:pt idx="3">
                  <c:v>400.44</c:v>
                </c:pt>
                <c:pt idx="4">
                  <c:v>417.56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A4-4B83-A01B-A053458415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【953.26】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【33.67】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【379.91】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G59" zoomScaleNormal="100" workbookViewId="0">
      <selection activeCell="BL83" sqref="BL83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富山県　氷見市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法非適用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漁業集落排水</v>
      </c>
      <c r="Q8" s="49"/>
      <c r="R8" s="49"/>
      <c r="S8" s="49"/>
      <c r="T8" s="49"/>
      <c r="U8" s="49"/>
      <c r="V8" s="49"/>
      <c r="W8" s="49" t="str">
        <f>データ!L6</f>
        <v>H2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46732</v>
      </c>
      <c r="AM8" s="51"/>
      <c r="AN8" s="51"/>
      <c r="AO8" s="51"/>
      <c r="AP8" s="51"/>
      <c r="AQ8" s="51"/>
      <c r="AR8" s="51"/>
      <c r="AS8" s="51"/>
      <c r="AT8" s="46">
        <f>データ!T6</f>
        <v>230.54</v>
      </c>
      <c r="AU8" s="46"/>
      <c r="AV8" s="46"/>
      <c r="AW8" s="46"/>
      <c r="AX8" s="46"/>
      <c r="AY8" s="46"/>
      <c r="AZ8" s="46"/>
      <c r="BA8" s="46"/>
      <c r="BB8" s="46">
        <f>データ!U6</f>
        <v>202.71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 t="str">
        <f>データ!O6</f>
        <v>該当数値なし</v>
      </c>
      <c r="J10" s="46"/>
      <c r="K10" s="46"/>
      <c r="L10" s="46"/>
      <c r="M10" s="46"/>
      <c r="N10" s="46"/>
      <c r="O10" s="46"/>
      <c r="P10" s="46">
        <f>データ!P6</f>
        <v>3.13</v>
      </c>
      <c r="Q10" s="46"/>
      <c r="R10" s="46"/>
      <c r="S10" s="46"/>
      <c r="T10" s="46"/>
      <c r="U10" s="46"/>
      <c r="V10" s="46"/>
      <c r="W10" s="46">
        <f>データ!Q6</f>
        <v>88.8</v>
      </c>
      <c r="X10" s="46"/>
      <c r="Y10" s="46"/>
      <c r="Z10" s="46"/>
      <c r="AA10" s="46"/>
      <c r="AB10" s="46"/>
      <c r="AC10" s="46"/>
      <c r="AD10" s="51">
        <f>データ!R6</f>
        <v>3127</v>
      </c>
      <c r="AE10" s="51"/>
      <c r="AF10" s="51"/>
      <c r="AG10" s="51"/>
      <c r="AH10" s="51"/>
      <c r="AI10" s="51"/>
      <c r="AJ10" s="51"/>
      <c r="AK10" s="2"/>
      <c r="AL10" s="51">
        <f>データ!V6</f>
        <v>1457</v>
      </c>
      <c r="AM10" s="51"/>
      <c r="AN10" s="51"/>
      <c r="AO10" s="51"/>
      <c r="AP10" s="51"/>
      <c r="AQ10" s="51"/>
      <c r="AR10" s="51"/>
      <c r="AS10" s="51"/>
      <c r="AT10" s="46">
        <f>データ!W6</f>
        <v>0.42</v>
      </c>
      <c r="AU10" s="46"/>
      <c r="AV10" s="46"/>
      <c r="AW10" s="46"/>
      <c r="AX10" s="46"/>
      <c r="AY10" s="46"/>
      <c r="AZ10" s="46"/>
      <c r="BA10" s="46"/>
      <c r="BB10" s="46">
        <f>データ!X6</f>
        <v>3469.05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76" t="s">
        <v>120</v>
      </c>
      <c r="BM16" s="77"/>
      <c r="BN16" s="77"/>
      <c r="BO16" s="77"/>
      <c r="BP16" s="77"/>
      <c r="BQ16" s="77"/>
      <c r="BR16" s="77"/>
      <c r="BS16" s="77"/>
      <c r="BT16" s="77"/>
      <c r="BU16" s="77"/>
      <c r="BV16" s="77"/>
      <c r="BW16" s="77"/>
      <c r="BX16" s="77"/>
      <c r="BY16" s="77"/>
      <c r="BZ16" s="78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76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77"/>
      <c r="BX17" s="77"/>
      <c r="BY17" s="77"/>
      <c r="BZ17" s="78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76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7"/>
      <c r="BY18" s="77"/>
      <c r="BZ18" s="78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76"/>
      <c r="BM19" s="77"/>
      <c r="BN19" s="77"/>
      <c r="BO19" s="77"/>
      <c r="BP19" s="77"/>
      <c r="BQ19" s="77"/>
      <c r="BR19" s="77"/>
      <c r="BS19" s="77"/>
      <c r="BT19" s="77"/>
      <c r="BU19" s="77"/>
      <c r="BV19" s="77"/>
      <c r="BW19" s="77"/>
      <c r="BX19" s="77"/>
      <c r="BY19" s="77"/>
      <c r="BZ19" s="78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76"/>
      <c r="BM20" s="77"/>
      <c r="BN20" s="77"/>
      <c r="BO20" s="77"/>
      <c r="BP20" s="77"/>
      <c r="BQ20" s="77"/>
      <c r="BR20" s="77"/>
      <c r="BS20" s="77"/>
      <c r="BT20" s="77"/>
      <c r="BU20" s="77"/>
      <c r="BV20" s="77"/>
      <c r="BW20" s="77"/>
      <c r="BX20" s="77"/>
      <c r="BY20" s="77"/>
      <c r="BZ20" s="78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76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8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76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8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76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8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76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8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76"/>
      <c r="BM25" s="77"/>
      <c r="BN25" s="77"/>
      <c r="BO25" s="77"/>
      <c r="BP25" s="77"/>
      <c r="BQ25" s="77"/>
      <c r="BR25" s="77"/>
      <c r="BS25" s="77"/>
      <c r="BT25" s="77"/>
      <c r="BU25" s="77"/>
      <c r="BV25" s="77"/>
      <c r="BW25" s="77"/>
      <c r="BX25" s="77"/>
      <c r="BY25" s="77"/>
      <c r="BZ25" s="78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76"/>
      <c r="BM26" s="77"/>
      <c r="BN26" s="77"/>
      <c r="BO26" s="77"/>
      <c r="BP26" s="77"/>
      <c r="BQ26" s="77"/>
      <c r="BR26" s="77"/>
      <c r="BS26" s="77"/>
      <c r="BT26" s="77"/>
      <c r="BU26" s="77"/>
      <c r="BV26" s="77"/>
      <c r="BW26" s="77"/>
      <c r="BX26" s="77"/>
      <c r="BY26" s="77"/>
      <c r="BZ26" s="78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76"/>
      <c r="BM27" s="77"/>
      <c r="BN27" s="77"/>
      <c r="BO27" s="77"/>
      <c r="BP27" s="77"/>
      <c r="BQ27" s="77"/>
      <c r="BR27" s="77"/>
      <c r="BS27" s="77"/>
      <c r="BT27" s="77"/>
      <c r="BU27" s="77"/>
      <c r="BV27" s="77"/>
      <c r="BW27" s="77"/>
      <c r="BX27" s="77"/>
      <c r="BY27" s="77"/>
      <c r="BZ27" s="78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76"/>
      <c r="BM28" s="77"/>
      <c r="BN28" s="77"/>
      <c r="BO28" s="77"/>
      <c r="BP28" s="77"/>
      <c r="BQ28" s="77"/>
      <c r="BR28" s="77"/>
      <c r="BS28" s="77"/>
      <c r="BT28" s="77"/>
      <c r="BU28" s="77"/>
      <c r="BV28" s="77"/>
      <c r="BW28" s="77"/>
      <c r="BX28" s="77"/>
      <c r="BY28" s="77"/>
      <c r="BZ28" s="78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76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W29" s="77"/>
      <c r="BX29" s="77"/>
      <c r="BY29" s="77"/>
      <c r="BZ29" s="78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76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W30" s="77"/>
      <c r="BX30" s="77"/>
      <c r="BY30" s="77"/>
      <c r="BZ30" s="78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76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W31" s="77"/>
      <c r="BX31" s="77"/>
      <c r="BY31" s="77"/>
      <c r="BZ31" s="78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76"/>
      <c r="BM32" s="77"/>
      <c r="BN32" s="77"/>
      <c r="BO32" s="77"/>
      <c r="BP32" s="77"/>
      <c r="BQ32" s="77"/>
      <c r="BR32" s="77"/>
      <c r="BS32" s="77"/>
      <c r="BT32" s="77"/>
      <c r="BU32" s="77"/>
      <c r="BV32" s="77"/>
      <c r="BW32" s="77"/>
      <c r="BX32" s="77"/>
      <c r="BY32" s="77"/>
      <c r="BZ32" s="78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76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W33" s="77"/>
      <c r="BX33" s="77"/>
      <c r="BY33" s="77"/>
      <c r="BZ33" s="78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6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W34" s="77"/>
      <c r="BX34" s="77"/>
      <c r="BY34" s="77"/>
      <c r="BZ34" s="78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6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7"/>
      <c r="BZ35" s="78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76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8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76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8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76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8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76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8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76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8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76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8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76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8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76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8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9"/>
      <c r="BM44" s="80"/>
      <c r="BN44" s="80"/>
      <c r="BO44" s="80"/>
      <c r="BP44" s="80"/>
      <c r="BQ44" s="80"/>
      <c r="BR44" s="80"/>
      <c r="BS44" s="80"/>
      <c r="BT44" s="80"/>
      <c r="BU44" s="80"/>
      <c r="BV44" s="80"/>
      <c r="BW44" s="80"/>
      <c r="BX44" s="80"/>
      <c r="BY44" s="80"/>
      <c r="BZ44" s="81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119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121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【953.26】</v>
      </c>
      <c r="I86" s="26" t="str">
        <f>データ!CA6</f>
        <v>【45.31】</v>
      </c>
      <c r="J86" s="26" t="str">
        <f>データ!CL6</f>
        <v>【379.91】</v>
      </c>
      <c r="K86" s="26" t="str">
        <f>データ!CW6</f>
        <v>【33.67】</v>
      </c>
      <c r="L86" s="26" t="str">
        <f>データ!DH6</f>
        <v>【79.94】</v>
      </c>
      <c r="M86" s="26" t="s">
        <v>45</v>
      </c>
      <c r="N86" s="26" t="s">
        <v>46</v>
      </c>
      <c r="O86" s="26" t="str">
        <f>データ!EO6</f>
        <v>【0.01】</v>
      </c>
    </row>
  </sheetData>
  <sheetProtection algorithmName="SHA-512" hashValue="gBAg7bewwh6kCU0EMS1OGkz8AYzjdrwu7gQhvNX7Bop2wqg1THZ0eib+8mbtH5+PKxTiBINMY//+ItL+jHwPOA==" saltValue="cIsYpsylbbM/ld62ArIRkw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49</v>
      </c>
      <c r="B3" s="29" t="s">
        <v>50</v>
      </c>
      <c r="C3" s="29" t="s">
        <v>51</v>
      </c>
      <c r="D3" s="29" t="s">
        <v>52</v>
      </c>
      <c r="E3" s="29" t="s">
        <v>53</v>
      </c>
      <c r="F3" s="29" t="s">
        <v>54</v>
      </c>
      <c r="G3" s="29" t="s">
        <v>55</v>
      </c>
      <c r="H3" s="83" t="s">
        <v>56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57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58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59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60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61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62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63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64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65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66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67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68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69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70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71</v>
      </c>
      <c r="B5" s="31"/>
      <c r="C5" s="31"/>
      <c r="D5" s="31"/>
      <c r="E5" s="31"/>
      <c r="F5" s="31"/>
      <c r="G5" s="31"/>
      <c r="H5" s="32" t="s">
        <v>72</v>
      </c>
      <c r="I5" s="32" t="s">
        <v>73</v>
      </c>
      <c r="J5" s="32" t="s">
        <v>74</v>
      </c>
      <c r="K5" s="32" t="s">
        <v>75</v>
      </c>
      <c r="L5" s="32" t="s">
        <v>76</v>
      </c>
      <c r="M5" s="32" t="s">
        <v>5</v>
      </c>
      <c r="N5" s="32" t="s">
        <v>77</v>
      </c>
      <c r="O5" s="32" t="s">
        <v>78</v>
      </c>
      <c r="P5" s="32" t="s">
        <v>79</v>
      </c>
      <c r="Q5" s="32" t="s">
        <v>80</v>
      </c>
      <c r="R5" s="32" t="s">
        <v>81</v>
      </c>
      <c r="S5" s="32" t="s">
        <v>82</v>
      </c>
      <c r="T5" s="32" t="s">
        <v>83</v>
      </c>
      <c r="U5" s="32" t="s">
        <v>84</v>
      </c>
      <c r="V5" s="32" t="s">
        <v>85</v>
      </c>
      <c r="W5" s="32" t="s">
        <v>86</v>
      </c>
      <c r="X5" s="32" t="s">
        <v>87</v>
      </c>
      <c r="Y5" s="32" t="s">
        <v>88</v>
      </c>
      <c r="Z5" s="32" t="s">
        <v>89</v>
      </c>
      <c r="AA5" s="32" t="s">
        <v>90</v>
      </c>
      <c r="AB5" s="32" t="s">
        <v>91</v>
      </c>
      <c r="AC5" s="32" t="s">
        <v>92</v>
      </c>
      <c r="AD5" s="32" t="s">
        <v>93</v>
      </c>
      <c r="AE5" s="32" t="s">
        <v>94</v>
      </c>
      <c r="AF5" s="32" t="s">
        <v>95</v>
      </c>
      <c r="AG5" s="32" t="s">
        <v>96</v>
      </c>
      <c r="AH5" s="32" t="s">
        <v>97</v>
      </c>
      <c r="AI5" s="32" t="s">
        <v>31</v>
      </c>
      <c r="AJ5" s="32" t="s">
        <v>88</v>
      </c>
      <c r="AK5" s="32" t="s">
        <v>89</v>
      </c>
      <c r="AL5" s="32" t="s">
        <v>90</v>
      </c>
      <c r="AM5" s="32" t="s">
        <v>91</v>
      </c>
      <c r="AN5" s="32" t="s">
        <v>92</v>
      </c>
      <c r="AO5" s="32" t="s">
        <v>93</v>
      </c>
      <c r="AP5" s="32" t="s">
        <v>94</v>
      </c>
      <c r="AQ5" s="32" t="s">
        <v>95</v>
      </c>
      <c r="AR5" s="32" t="s">
        <v>96</v>
      </c>
      <c r="AS5" s="32" t="s">
        <v>97</v>
      </c>
      <c r="AT5" s="32" t="s">
        <v>98</v>
      </c>
      <c r="AU5" s="32" t="s">
        <v>88</v>
      </c>
      <c r="AV5" s="32" t="s">
        <v>89</v>
      </c>
      <c r="AW5" s="32" t="s">
        <v>90</v>
      </c>
      <c r="AX5" s="32" t="s">
        <v>91</v>
      </c>
      <c r="AY5" s="32" t="s">
        <v>92</v>
      </c>
      <c r="AZ5" s="32" t="s">
        <v>93</v>
      </c>
      <c r="BA5" s="32" t="s">
        <v>94</v>
      </c>
      <c r="BB5" s="32" t="s">
        <v>95</v>
      </c>
      <c r="BC5" s="32" t="s">
        <v>96</v>
      </c>
      <c r="BD5" s="32" t="s">
        <v>97</v>
      </c>
      <c r="BE5" s="32" t="s">
        <v>98</v>
      </c>
      <c r="BF5" s="32" t="s">
        <v>88</v>
      </c>
      <c r="BG5" s="32" t="s">
        <v>89</v>
      </c>
      <c r="BH5" s="32" t="s">
        <v>90</v>
      </c>
      <c r="BI5" s="32" t="s">
        <v>91</v>
      </c>
      <c r="BJ5" s="32" t="s">
        <v>92</v>
      </c>
      <c r="BK5" s="32" t="s">
        <v>93</v>
      </c>
      <c r="BL5" s="32" t="s">
        <v>94</v>
      </c>
      <c r="BM5" s="32" t="s">
        <v>95</v>
      </c>
      <c r="BN5" s="32" t="s">
        <v>96</v>
      </c>
      <c r="BO5" s="32" t="s">
        <v>97</v>
      </c>
      <c r="BP5" s="32" t="s">
        <v>98</v>
      </c>
      <c r="BQ5" s="32" t="s">
        <v>88</v>
      </c>
      <c r="BR5" s="32" t="s">
        <v>89</v>
      </c>
      <c r="BS5" s="32" t="s">
        <v>90</v>
      </c>
      <c r="BT5" s="32" t="s">
        <v>91</v>
      </c>
      <c r="BU5" s="32" t="s">
        <v>92</v>
      </c>
      <c r="BV5" s="32" t="s">
        <v>93</v>
      </c>
      <c r="BW5" s="32" t="s">
        <v>94</v>
      </c>
      <c r="BX5" s="32" t="s">
        <v>95</v>
      </c>
      <c r="BY5" s="32" t="s">
        <v>96</v>
      </c>
      <c r="BZ5" s="32" t="s">
        <v>97</v>
      </c>
      <c r="CA5" s="32" t="s">
        <v>98</v>
      </c>
      <c r="CB5" s="32" t="s">
        <v>88</v>
      </c>
      <c r="CC5" s="32" t="s">
        <v>89</v>
      </c>
      <c r="CD5" s="32" t="s">
        <v>90</v>
      </c>
      <c r="CE5" s="32" t="s">
        <v>91</v>
      </c>
      <c r="CF5" s="32" t="s">
        <v>92</v>
      </c>
      <c r="CG5" s="32" t="s">
        <v>93</v>
      </c>
      <c r="CH5" s="32" t="s">
        <v>94</v>
      </c>
      <c r="CI5" s="32" t="s">
        <v>95</v>
      </c>
      <c r="CJ5" s="32" t="s">
        <v>96</v>
      </c>
      <c r="CK5" s="32" t="s">
        <v>97</v>
      </c>
      <c r="CL5" s="32" t="s">
        <v>98</v>
      </c>
      <c r="CM5" s="32" t="s">
        <v>88</v>
      </c>
      <c r="CN5" s="32" t="s">
        <v>89</v>
      </c>
      <c r="CO5" s="32" t="s">
        <v>90</v>
      </c>
      <c r="CP5" s="32" t="s">
        <v>91</v>
      </c>
      <c r="CQ5" s="32" t="s">
        <v>92</v>
      </c>
      <c r="CR5" s="32" t="s">
        <v>93</v>
      </c>
      <c r="CS5" s="32" t="s">
        <v>94</v>
      </c>
      <c r="CT5" s="32" t="s">
        <v>95</v>
      </c>
      <c r="CU5" s="32" t="s">
        <v>96</v>
      </c>
      <c r="CV5" s="32" t="s">
        <v>97</v>
      </c>
      <c r="CW5" s="32" t="s">
        <v>98</v>
      </c>
      <c r="CX5" s="32" t="s">
        <v>88</v>
      </c>
      <c r="CY5" s="32" t="s">
        <v>89</v>
      </c>
      <c r="CZ5" s="32" t="s">
        <v>90</v>
      </c>
      <c r="DA5" s="32" t="s">
        <v>91</v>
      </c>
      <c r="DB5" s="32" t="s">
        <v>92</v>
      </c>
      <c r="DC5" s="32" t="s">
        <v>93</v>
      </c>
      <c r="DD5" s="32" t="s">
        <v>94</v>
      </c>
      <c r="DE5" s="32" t="s">
        <v>95</v>
      </c>
      <c r="DF5" s="32" t="s">
        <v>96</v>
      </c>
      <c r="DG5" s="32" t="s">
        <v>97</v>
      </c>
      <c r="DH5" s="32" t="s">
        <v>98</v>
      </c>
      <c r="DI5" s="32" t="s">
        <v>88</v>
      </c>
      <c r="DJ5" s="32" t="s">
        <v>89</v>
      </c>
      <c r="DK5" s="32" t="s">
        <v>90</v>
      </c>
      <c r="DL5" s="32" t="s">
        <v>91</v>
      </c>
      <c r="DM5" s="32" t="s">
        <v>92</v>
      </c>
      <c r="DN5" s="32" t="s">
        <v>93</v>
      </c>
      <c r="DO5" s="32" t="s">
        <v>94</v>
      </c>
      <c r="DP5" s="32" t="s">
        <v>95</v>
      </c>
      <c r="DQ5" s="32" t="s">
        <v>96</v>
      </c>
      <c r="DR5" s="32" t="s">
        <v>97</v>
      </c>
      <c r="DS5" s="32" t="s">
        <v>98</v>
      </c>
      <c r="DT5" s="32" t="s">
        <v>88</v>
      </c>
      <c r="DU5" s="32" t="s">
        <v>89</v>
      </c>
      <c r="DV5" s="32" t="s">
        <v>90</v>
      </c>
      <c r="DW5" s="32" t="s">
        <v>91</v>
      </c>
      <c r="DX5" s="32" t="s">
        <v>92</v>
      </c>
      <c r="DY5" s="32" t="s">
        <v>93</v>
      </c>
      <c r="DZ5" s="32" t="s">
        <v>94</v>
      </c>
      <c r="EA5" s="32" t="s">
        <v>95</v>
      </c>
      <c r="EB5" s="32" t="s">
        <v>96</v>
      </c>
      <c r="EC5" s="32" t="s">
        <v>97</v>
      </c>
      <c r="ED5" s="32" t="s">
        <v>98</v>
      </c>
      <c r="EE5" s="32" t="s">
        <v>88</v>
      </c>
      <c r="EF5" s="32" t="s">
        <v>89</v>
      </c>
      <c r="EG5" s="32" t="s">
        <v>90</v>
      </c>
      <c r="EH5" s="32" t="s">
        <v>91</v>
      </c>
      <c r="EI5" s="32" t="s">
        <v>92</v>
      </c>
      <c r="EJ5" s="32" t="s">
        <v>93</v>
      </c>
      <c r="EK5" s="32" t="s">
        <v>94</v>
      </c>
      <c r="EL5" s="32" t="s">
        <v>95</v>
      </c>
      <c r="EM5" s="32" t="s">
        <v>96</v>
      </c>
      <c r="EN5" s="32" t="s">
        <v>97</v>
      </c>
      <c r="EO5" s="32" t="s">
        <v>98</v>
      </c>
    </row>
    <row r="6" spans="1:145" s="36" customFormat="1" x14ac:dyDescent="0.15">
      <c r="A6" s="28" t="s">
        <v>99</v>
      </c>
      <c r="B6" s="33">
        <f>B7</f>
        <v>2019</v>
      </c>
      <c r="C6" s="33">
        <f t="shared" ref="C6:X6" si="3">C7</f>
        <v>162051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富山県　氷見市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3.13</v>
      </c>
      <c r="Q6" s="34">
        <f t="shared" si="3"/>
        <v>88.8</v>
      </c>
      <c r="R6" s="34">
        <f t="shared" si="3"/>
        <v>3127</v>
      </c>
      <c r="S6" s="34">
        <f t="shared" si="3"/>
        <v>46732</v>
      </c>
      <c r="T6" s="34">
        <f t="shared" si="3"/>
        <v>230.54</v>
      </c>
      <c r="U6" s="34">
        <f t="shared" si="3"/>
        <v>202.71</v>
      </c>
      <c r="V6" s="34">
        <f t="shared" si="3"/>
        <v>1457</v>
      </c>
      <c r="W6" s="34">
        <f t="shared" si="3"/>
        <v>0.42</v>
      </c>
      <c r="X6" s="34">
        <f t="shared" si="3"/>
        <v>3469.05</v>
      </c>
      <c r="Y6" s="35">
        <f>IF(Y7="",NA(),Y7)</f>
        <v>67.739999999999995</v>
      </c>
      <c r="Z6" s="35">
        <f t="shared" ref="Z6:AH6" si="4">IF(Z7="",NA(),Z7)</f>
        <v>98.95</v>
      </c>
      <c r="AA6" s="35">
        <f t="shared" si="4"/>
        <v>98.9</v>
      </c>
      <c r="AB6" s="35">
        <f t="shared" si="4"/>
        <v>98.96</v>
      </c>
      <c r="AC6" s="35">
        <f t="shared" si="4"/>
        <v>98.87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1256.47</v>
      </c>
      <c r="BG6" s="35">
        <f t="shared" ref="BG6:BO6" si="7">IF(BG7="",NA(),BG7)</f>
        <v>540.79999999999995</v>
      </c>
      <c r="BH6" s="35">
        <f t="shared" si="7"/>
        <v>425.4</v>
      </c>
      <c r="BI6" s="35">
        <f t="shared" si="7"/>
        <v>372.45</v>
      </c>
      <c r="BJ6" s="35">
        <f t="shared" si="7"/>
        <v>357.3</v>
      </c>
      <c r="BK6" s="35">
        <f t="shared" si="7"/>
        <v>1029.24</v>
      </c>
      <c r="BL6" s="35">
        <f t="shared" si="7"/>
        <v>1063.93</v>
      </c>
      <c r="BM6" s="35">
        <f t="shared" si="7"/>
        <v>1060.8599999999999</v>
      </c>
      <c r="BN6" s="35">
        <f t="shared" si="7"/>
        <v>1006.65</v>
      </c>
      <c r="BO6" s="35">
        <f t="shared" si="7"/>
        <v>998.42</v>
      </c>
      <c r="BP6" s="34" t="str">
        <f>IF(BP7="","",IF(BP7="-","【-】","【"&amp;SUBSTITUTE(TEXT(BP7,"#,##0.00"),"-","△")&amp;"】"))</f>
        <v>【953.26】</v>
      </c>
      <c r="BQ6" s="35">
        <f>IF(BQ7="",NA(),BQ7)</f>
        <v>60.08</v>
      </c>
      <c r="BR6" s="35">
        <f t="shared" ref="BR6:BZ6" si="8">IF(BR7="",NA(),BR7)</f>
        <v>98.01</v>
      </c>
      <c r="BS6" s="35">
        <f t="shared" si="8"/>
        <v>98.4</v>
      </c>
      <c r="BT6" s="35">
        <f t="shared" si="8"/>
        <v>97.67</v>
      </c>
      <c r="BU6" s="35">
        <f t="shared" si="8"/>
        <v>97.79</v>
      </c>
      <c r="BV6" s="35">
        <f t="shared" si="8"/>
        <v>43.13</v>
      </c>
      <c r="BW6" s="35">
        <f t="shared" si="8"/>
        <v>46.26</v>
      </c>
      <c r="BX6" s="35">
        <f t="shared" si="8"/>
        <v>45.81</v>
      </c>
      <c r="BY6" s="35">
        <f t="shared" si="8"/>
        <v>43.43</v>
      </c>
      <c r="BZ6" s="35">
        <f t="shared" si="8"/>
        <v>41.41</v>
      </c>
      <c r="CA6" s="34" t="str">
        <f>IF(CA7="","",IF(CA7="-","【-】","【"&amp;SUBSTITUTE(TEXT(CA7,"#,##0.00"),"-","△")&amp;"】"))</f>
        <v>【45.31】</v>
      </c>
      <c r="CB6" s="35">
        <f>IF(CB7="",NA(),CB7)</f>
        <v>275.68</v>
      </c>
      <c r="CC6" s="35">
        <f t="shared" ref="CC6:CK6" si="9">IF(CC7="",NA(),CC7)</f>
        <v>169.62</v>
      </c>
      <c r="CD6" s="35">
        <f t="shared" si="9"/>
        <v>168.64</v>
      </c>
      <c r="CE6" s="35">
        <f t="shared" si="9"/>
        <v>170.85</v>
      </c>
      <c r="CF6" s="35">
        <f t="shared" si="9"/>
        <v>170.46</v>
      </c>
      <c r="CG6" s="35">
        <f t="shared" si="9"/>
        <v>392.03</v>
      </c>
      <c r="CH6" s="35">
        <f t="shared" si="9"/>
        <v>376.4</v>
      </c>
      <c r="CI6" s="35">
        <f t="shared" si="9"/>
        <v>383.92</v>
      </c>
      <c r="CJ6" s="35">
        <f t="shared" si="9"/>
        <v>400.44</v>
      </c>
      <c r="CK6" s="35">
        <f t="shared" si="9"/>
        <v>417.56</v>
      </c>
      <c r="CL6" s="34" t="str">
        <f>IF(CL7="","",IF(CL7="-","【-】","【"&amp;SUBSTITUTE(TEXT(CL7,"#,##0.00"),"-","△")&amp;"】"))</f>
        <v>【379.91】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35.64</v>
      </c>
      <c r="CS6" s="35">
        <f t="shared" si="10"/>
        <v>33.729999999999997</v>
      </c>
      <c r="CT6" s="35">
        <f t="shared" si="10"/>
        <v>33.21</v>
      </c>
      <c r="CU6" s="35">
        <f t="shared" si="10"/>
        <v>32.229999999999997</v>
      </c>
      <c r="CV6" s="35">
        <f t="shared" si="10"/>
        <v>32.479999999999997</v>
      </c>
      <c r="CW6" s="34" t="str">
        <f>IF(CW7="","",IF(CW7="-","【-】","【"&amp;SUBSTITUTE(TEXT(CW7,"#,##0.00"),"-","△")&amp;"】"))</f>
        <v>【33.67】</v>
      </c>
      <c r="CX6" s="35">
        <f>IF(CX7="",NA(),CX7)</f>
        <v>87.38</v>
      </c>
      <c r="CY6" s="35">
        <f t="shared" ref="CY6:DG6" si="11">IF(CY7="",NA(),CY7)</f>
        <v>87.83</v>
      </c>
      <c r="CZ6" s="35">
        <f t="shared" si="11"/>
        <v>87.89</v>
      </c>
      <c r="DA6" s="35">
        <f t="shared" si="11"/>
        <v>89.15</v>
      </c>
      <c r="DB6" s="35">
        <f t="shared" si="11"/>
        <v>88.88</v>
      </c>
      <c r="DC6" s="35">
        <f t="shared" si="11"/>
        <v>82.92</v>
      </c>
      <c r="DD6" s="35">
        <f t="shared" si="11"/>
        <v>79.989999999999995</v>
      </c>
      <c r="DE6" s="35">
        <f t="shared" si="11"/>
        <v>79.98</v>
      </c>
      <c r="DF6" s="35">
        <f t="shared" si="11"/>
        <v>80.8</v>
      </c>
      <c r="DG6" s="35">
        <f t="shared" si="11"/>
        <v>79.2</v>
      </c>
      <c r="DH6" s="34" t="str">
        <f>IF(DH7="","",IF(DH7="-","【-】","【"&amp;SUBSTITUTE(TEXT(DH7,"#,##0.00"),"-","△")&amp;"】"))</f>
        <v>【79.94】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0.18</v>
      </c>
      <c r="EK6" s="35">
        <f t="shared" si="14"/>
        <v>0.01</v>
      </c>
      <c r="EL6" s="35">
        <f t="shared" si="14"/>
        <v>0.09</v>
      </c>
      <c r="EM6" s="35">
        <f t="shared" si="14"/>
        <v>0.02</v>
      </c>
      <c r="EN6" s="35">
        <f t="shared" si="14"/>
        <v>0.01</v>
      </c>
      <c r="EO6" s="34" t="str">
        <f>IF(EO7="","",IF(EO7="-","【-】","【"&amp;SUBSTITUTE(TEXT(EO7,"#,##0.00"),"-","△")&amp;"】"))</f>
        <v>【0.01】</v>
      </c>
    </row>
    <row r="7" spans="1:145" s="36" customFormat="1" x14ac:dyDescent="0.15">
      <c r="A7" s="28"/>
      <c r="B7" s="37">
        <v>2019</v>
      </c>
      <c r="C7" s="37">
        <v>162051</v>
      </c>
      <c r="D7" s="37">
        <v>47</v>
      </c>
      <c r="E7" s="37">
        <v>17</v>
      </c>
      <c r="F7" s="37">
        <v>6</v>
      </c>
      <c r="G7" s="37">
        <v>0</v>
      </c>
      <c r="H7" s="37" t="s">
        <v>100</v>
      </c>
      <c r="I7" s="37" t="s">
        <v>101</v>
      </c>
      <c r="J7" s="37" t="s">
        <v>102</v>
      </c>
      <c r="K7" s="37" t="s">
        <v>103</v>
      </c>
      <c r="L7" s="37" t="s">
        <v>104</v>
      </c>
      <c r="M7" s="37" t="s">
        <v>105</v>
      </c>
      <c r="N7" s="38" t="s">
        <v>106</v>
      </c>
      <c r="O7" s="38" t="s">
        <v>107</v>
      </c>
      <c r="P7" s="38">
        <v>3.13</v>
      </c>
      <c r="Q7" s="38">
        <v>88.8</v>
      </c>
      <c r="R7" s="38">
        <v>3127</v>
      </c>
      <c r="S7" s="38">
        <v>46732</v>
      </c>
      <c r="T7" s="38">
        <v>230.54</v>
      </c>
      <c r="U7" s="38">
        <v>202.71</v>
      </c>
      <c r="V7" s="38">
        <v>1457</v>
      </c>
      <c r="W7" s="38">
        <v>0.42</v>
      </c>
      <c r="X7" s="38">
        <v>3469.05</v>
      </c>
      <c r="Y7" s="38">
        <v>67.739999999999995</v>
      </c>
      <c r="Z7" s="38">
        <v>98.95</v>
      </c>
      <c r="AA7" s="38">
        <v>98.9</v>
      </c>
      <c r="AB7" s="38">
        <v>98.96</v>
      </c>
      <c r="AC7" s="38">
        <v>98.87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1256.47</v>
      </c>
      <c r="BG7" s="38">
        <v>540.79999999999995</v>
      </c>
      <c r="BH7" s="38">
        <v>425.4</v>
      </c>
      <c r="BI7" s="38">
        <v>372.45</v>
      </c>
      <c r="BJ7" s="38">
        <v>357.3</v>
      </c>
      <c r="BK7" s="38">
        <v>1029.24</v>
      </c>
      <c r="BL7" s="38">
        <v>1063.93</v>
      </c>
      <c r="BM7" s="38">
        <v>1060.8599999999999</v>
      </c>
      <c r="BN7" s="38">
        <v>1006.65</v>
      </c>
      <c r="BO7" s="38">
        <v>998.42</v>
      </c>
      <c r="BP7" s="38">
        <v>953.26</v>
      </c>
      <c r="BQ7" s="38">
        <v>60.08</v>
      </c>
      <c r="BR7" s="38">
        <v>98.01</v>
      </c>
      <c r="BS7" s="38">
        <v>98.4</v>
      </c>
      <c r="BT7" s="38">
        <v>97.67</v>
      </c>
      <c r="BU7" s="38">
        <v>97.79</v>
      </c>
      <c r="BV7" s="38">
        <v>43.13</v>
      </c>
      <c r="BW7" s="38">
        <v>46.26</v>
      </c>
      <c r="BX7" s="38">
        <v>45.81</v>
      </c>
      <c r="BY7" s="38">
        <v>43.43</v>
      </c>
      <c r="BZ7" s="38">
        <v>41.41</v>
      </c>
      <c r="CA7" s="38">
        <v>45.31</v>
      </c>
      <c r="CB7" s="38">
        <v>275.68</v>
      </c>
      <c r="CC7" s="38">
        <v>169.62</v>
      </c>
      <c r="CD7" s="38">
        <v>168.64</v>
      </c>
      <c r="CE7" s="38">
        <v>170.85</v>
      </c>
      <c r="CF7" s="38">
        <v>170.46</v>
      </c>
      <c r="CG7" s="38">
        <v>392.03</v>
      </c>
      <c r="CH7" s="38">
        <v>376.4</v>
      </c>
      <c r="CI7" s="38">
        <v>383.92</v>
      </c>
      <c r="CJ7" s="38">
        <v>400.44</v>
      </c>
      <c r="CK7" s="38">
        <v>417.56</v>
      </c>
      <c r="CL7" s="38">
        <v>379.91</v>
      </c>
      <c r="CM7" s="38" t="s">
        <v>106</v>
      </c>
      <c r="CN7" s="38" t="s">
        <v>106</v>
      </c>
      <c r="CO7" s="38" t="s">
        <v>106</v>
      </c>
      <c r="CP7" s="38" t="s">
        <v>106</v>
      </c>
      <c r="CQ7" s="38" t="s">
        <v>106</v>
      </c>
      <c r="CR7" s="38">
        <v>35.64</v>
      </c>
      <c r="CS7" s="38">
        <v>33.729999999999997</v>
      </c>
      <c r="CT7" s="38">
        <v>33.21</v>
      </c>
      <c r="CU7" s="38">
        <v>32.229999999999997</v>
      </c>
      <c r="CV7" s="38">
        <v>32.479999999999997</v>
      </c>
      <c r="CW7" s="38">
        <v>33.67</v>
      </c>
      <c r="CX7" s="38">
        <v>87.38</v>
      </c>
      <c r="CY7" s="38">
        <v>87.83</v>
      </c>
      <c r="CZ7" s="38">
        <v>87.89</v>
      </c>
      <c r="DA7" s="38">
        <v>89.15</v>
      </c>
      <c r="DB7" s="38">
        <v>88.88</v>
      </c>
      <c r="DC7" s="38">
        <v>82.92</v>
      </c>
      <c r="DD7" s="38">
        <v>79.989999999999995</v>
      </c>
      <c r="DE7" s="38">
        <v>79.98</v>
      </c>
      <c r="DF7" s="38">
        <v>80.8</v>
      </c>
      <c r="DG7" s="38">
        <v>79.2</v>
      </c>
      <c r="DH7" s="38">
        <v>79.94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0.18</v>
      </c>
      <c r="EK7" s="38">
        <v>0.01</v>
      </c>
      <c r="EL7" s="38">
        <v>0.09</v>
      </c>
      <c r="EM7" s="38">
        <v>0.02</v>
      </c>
      <c r="EN7" s="38">
        <v>0.01</v>
      </c>
      <c r="EO7" s="38">
        <v>0.01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108</v>
      </c>
      <c r="C9" s="40" t="s">
        <v>109</v>
      </c>
      <c r="D9" s="40" t="s">
        <v>110</v>
      </c>
      <c r="E9" s="40" t="s">
        <v>111</v>
      </c>
      <c r="F9" s="40" t="s">
        <v>112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50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113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114</v>
      </c>
    </row>
    <row r="13" spans="1:145" x14ac:dyDescent="0.15">
      <c r="B13" t="s">
        <v>115</v>
      </c>
      <c r="C13" t="s">
        <v>116</v>
      </c>
      <c r="D13" t="s">
        <v>115</v>
      </c>
      <c r="E13" t="s">
        <v>116</v>
      </c>
      <c r="F13" t="s">
        <v>117</v>
      </c>
      <c r="G13" t="s">
        <v>118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H</cp:lastModifiedBy>
  <cp:lastPrinted>2021-01-28T07:49:05Z</cp:lastPrinted>
  <dcterms:created xsi:type="dcterms:W3CDTF">2020-12-04T03:11:17Z</dcterms:created>
  <dcterms:modified xsi:type="dcterms:W3CDTF">2021-01-29T02:50:53Z</dcterms:modified>
  <cp:category/>
</cp:coreProperties>
</file>