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6wsussv\oawork\上下水道課\上水道\予算・決算担当\R02水道\調査報告関係：各種照会\市町村支援課\210118　経営比較分析表\"/>
    </mc:Choice>
  </mc:AlternateContent>
  <workbookProtection workbookAlgorithmName="SHA-512" workbookHashValue="ZO7r1+wEskKQInYUEBuUSIRzcTZXBUELWeTPcFLVQeiQ3JyEss0DOf4evgRhH8GdNOKx+mdNfxe27ZfNhhQuTw==" workbookSaltValue="A5s0BjA7jeRAapRyKgK9O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<sst xmlns="http://schemas.openxmlformats.org/spreadsheetml/2006/main" count="228" uniqueCount="112">
  <si>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</si>
  <si>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</si>
  <si>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</si>
  <si>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</si>
  <si>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</si>
  <si>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</si>
  <si>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</si>
  <si>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</si>
  <si>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</si>
  <si>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</si>
  <si>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</si>
  <si>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</si>
  <si>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</si>
  <si>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</si>
  <si>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</si>
  <si>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</si>
  <si>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</si>
  <si>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</si>
  <si>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</si>
  <si>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</si>
  <si>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</si>
  <si>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</si>
  <si>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</si>
  <si>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</si>
  <si>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</si>
  <si>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</si>
  <si>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</si>
  <si>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</si>
  <si>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</si>
  <si>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</si>
  <si>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</si>
  <si>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</si>
  <si>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</si>
  <si>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</si>
  <si>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</si>
  <si>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</si>
  <si>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</si>
  <si>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</si>
  <si>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</si>
  <si>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</si>
  <si>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</si>
  <si>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</si>
  <si>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</si>
  <si>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</si>
  <si>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</si>
  <si>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</si>
  <si>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</si>
  <si>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</si>
  <si>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</si>
  <si>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</si>
  <si>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</si>
  <si>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</si>
  <si>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</si>
  <si>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</si>
  <si>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</si>
  <si>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</si>
  <si>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</si>
  <si>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</si>
  <si>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</si>
  <si>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</si>
  <si>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</si>
  <si>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</si>
  <si>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</si>
  <si>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</si>
  <si>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</si>
  <si>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</si>
  <si>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</si>
  <si>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</si>
  <si>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</si>
  <si>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</si>
  <si>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</si>
  <si>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</si>
  <si>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</si>
  <si>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</si>
  <si>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</si>
  <si>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</si>
  <si>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</si>
  <si>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</si>
  <si>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</si>
  <si>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</si>
  <si>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</si>
  <si>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</si>
  <si>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</si>
  <si>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</si>
  <si>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</si>
  <si>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</si>
  <si>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</si>
  <si>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</si>
  <si>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</si>
  <si>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</si>
  <si>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</si>
  <si>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</si>
  <si>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</si>
  <si>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</si>
  <si>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</si>
  <si>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</si>
  <si>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</si>
  <si>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</si>
  <si>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</si>
  <si>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</si>
  <si>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</si>
  <si>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</si>
  <si>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</si>
  <si>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</si>
  <si>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</si>
  <si>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</si>
  <si>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</si>
  <si>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</si>
  <si>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</si>
  <si>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（有形固定資産減価償却率）
　法定耐用年数を迎える保有資産は近年増加傾向にあります。特に揚水ポンプやテレメータなどの設備については適切な修繕を行いながら活用しておりますが、修理部材の供給状況を確認しながら適切な時期に更新を行っていく必要があります。
（管路経年化率）
　管路については、漏水が多発する箇所をはじめ、耐用年数を大幅に経過している管路を中心に計画的な布設替を行っていますが、法定耐用年数を超える管路の増加により経年化率が上昇していることから、今後も計画的かつ効率的な管路更新に努める必要があると考えております。
（管路更新率）
　管路の更新については、漏水が多発する箇所をはじめ、耐用年数を大幅に経過している管路を中心に計画的な布設替を行っており、引き続き管路更新に努めてまいります。
</t>
    <phoneticPr fontId="4"/>
  </si>
  <si>
    <t xml:space="preserve">　本市水道事業においては、お客様から頂戴する水道料金をはじめ給水収益を用いて概ね順調な事業運営を行うことができております。
　お客様のライフスタイルの変化や、節水型機器の普及、節水への取組などの背景から水道水の使用は年々減少傾向にあり、今後も緩やかに減少し続けていくことが予想されます。さらに、維持管理を超えるスピードで水道施設の老朽化が進行しており、計画的な更新が必要となってきているところです。
　今後も平成２７年度に策定した「滑川市水道事業ビジョン」に則り、将来を見通した財政計画、整備計画による事業実施が重要と考えております。
</t>
    <phoneticPr fontId="4"/>
  </si>
  <si>
    <t>（経常収支比率・累積欠損比率）
　経常収支比率については、R元決算で125.80％となっており、累積欠損金については存在しておりません。お客様から頂戴する水道料金や手数料などで事業全体の運営をまかなっており、一般会計からの繰入金も一切なく順調に経営を行うことができております。
（流動比率）
　流動比率は１００％を大きく上回っており、水道事業を運営するための運転資金を十分確保しております。
（企業債残高対給水収益比率）
　給水収益に対する企業債残高が他類似団体よりも大幅に上回っており、企業債の借入の抑制に努める必要があるものと考えております。
（料金回収率）
　料金回収率はR元決算で119.04％となっており、給水に係る費用を給水収益のみでまかなうことができております。
（給水原価）
　本市水道事業においては、純麗な地下水を利用しており、浄水設備が不要であるため、給水原価は１００円未満となっており、安価な水道水を提供しております。
（施設利用率）
　施設利用率は６０％以上を維持しており、類似団体と比較しても効率的な施設利用を行っております。水道利用者の減少に伴い配水量が減少傾向になる場合には、ダウンサイジングなどの検討を行う必要があるものと考えております。
（有収率）
　有収率は８７％となっていますが、全国平均９０%よりも低い数値となっており、配水・給水管の布設替などを通じて漏水の減少に努め、数値の改善を図る必要があります。</t>
    <rPh sb="30" eb="31">
      <t>モト</t>
    </rPh>
    <rPh sb="290" eb="29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</si>
</sst>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0.13</c:v>
                </c:pt>
                <c:pt idx="1">
                  <c:v>0.88</c:v>
                </c:pt>
                <c:pt idx="2">
                  <c:v>0.8</c:v>
                </c:pt>
                <c:pt idx="3">
                  <c:v>0.62</c:v>
                </c:pt>
                <c:pt idx="4">
                  <c:v>0.54</c:v>
                </c:pt>
              </c:numCache>
            </c:numRef>
          </c:val>
          <c:extLst>
            <c:ext xmlns:c16="http://schemas.microsoft.com/office/drawing/2014/chart" uri="{C3380CC4-5D6E-409C-BE32-E72D297353CC}">
              <c16:uniqueId val="{00000000-838B-413B-86EF-C1A692EDFA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838B-413B-86EF-C1A692EDFA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66.28</c:v>
                </c:pt>
                <c:pt idx="1">
                  <c:v>66.56</c:v>
                </c:pt>
                <c:pt idx="2">
                  <c:v>67.81</c:v>
                </c:pt>
                <c:pt idx="3">
                  <c:v>66.37</c:v>
                </c:pt>
                <c:pt idx="4">
                  <c:v>65.25</c:v>
                </c:pt>
              </c:numCache>
            </c:numRef>
          </c:val>
          <c:extLst>
            <c:ext xmlns:c16="http://schemas.microsoft.com/office/drawing/2014/chart" uri="{C3380CC4-5D6E-409C-BE32-E72D297353CC}">
              <c16:uniqueId val="{00000000-7D28-4AE1-A47F-9980311752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7D28-4AE1-A47F-9980311752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86.9</c:v>
                </c:pt>
                <c:pt idx="1">
                  <c:v>87</c:v>
                </c:pt>
                <c:pt idx="2">
                  <c:v>87</c:v>
                </c:pt>
                <c:pt idx="3">
                  <c:v>87</c:v>
                </c:pt>
                <c:pt idx="4">
                  <c:v>87.1</c:v>
                </c:pt>
              </c:numCache>
            </c:numRef>
          </c:val>
          <c:extLst>
            <c:ext xmlns:c16="http://schemas.microsoft.com/office/drawing/2014/chart" uri="{C3380CC4-5D6E-409C-BE32-E72D297353CC}">
              <c16:uniqueId val="{00000000-EDD2-49BE-9BAB-AC2D31EFB8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EDD2-49BE-9BAB-AC2D31EFB8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117.41</c:v>
                </c:pt>
                <c:pt idx="1">
                  <c:v>116.33</c:v>
                </c:pt>
                <c:pt idx="2">
                  <c:v>123.78</c:v>
                </c:pt>
                <c:pt idx="3">
                  <c:v>117.41</c:v>
                </c:pt>
                <c:pt idx="4">
                  <c:v>125.8</c:v>
                </c:pt>
              </c:numCache>
            </c:numRef>
          </c:val>
          <c:extLst>
            <c:ext xmlns:c16="http://schemas.microsoft.com/office/drawing/2014/chart" uri="{C3380CC4-5D6E-409C-BE32-E72D297353CC}">
              <c16:uniqueId val="{00000000-29C1-4661-9CAC-DCE5853B0B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29C1-4661-9CAC-DCE5853B0B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45.49</c:v>
                </c:pt>
                <c:pt idx="1">
                  <c:v>47.03</c:v>
                </c:pt>
                <c:pt idx="2">
                  <c:v>48.89</c:v>
                </c:pt>
                <c:pt idx="3">
                  <c:v>50.4</c:v>
                </c:pt>
                <c:pt idx="4">
                  <c:v>52.09</c:v>
                </c:pt>
              </c:numCache>
            </c:numRef>
          </c:val>
          <c:extLst>
            <c:ext xmlns:c16="http://schemas.microsoft.com/office/drawing/2014/chart" uri="{C3380CC4-5D6E-409C-BE32-E72D297353CC}">
              <c16:uniqueId val="{00000000-1565-4318-BC82-21E32DDC91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1565-4318-BC82-21E32DDC91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6.33</c:v>
                </c:pt>
                <c:pt idx="1">
                  <c:v>9.64</c:v>
                </c:pt>
                <c:pt idx="2">
                  <c:v>13.27</c:v>
                </c:pt>
                <c:pt idx="3">
                  <c:v>14.7</c:v>
                </c:pt>
                <c:pt idx="4">
                  <c:v>17.579999999999998</c:v>
                </c:pt>
              </c:numCache>
            </c:numRef>
          </c:val>
          <c:extLst>
            <c:ext xmlns:c16="http://schemas.microsoft.com/office/drawing/2014/chart" uri="{C3380CC4-5D6E-409C-BE32-E72D297353CC}">
              <c16:uniqueId val="{00000000-6057-4D24-95ED-D3C889D4F50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6057-4D24-95ED-D3C889D4F50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0D-4CB1-B642-1ECA830E47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780D-4CB1-B642-1ECA830E47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346.64</c:v>
                </c:pt>
                <c:pt idx="1">
                  <c:v>254.04</c:v>
                </c:pt>
                <c:pt idx="2">
                  <c:v>349.88</c:v>
                </c:pt>
                <c:pt idx="3">
                  <c:v>389.07</c:v>
                </c:pt>
                <c:pt idx="4">
                  <c:v>405.75</c:v>
                </c:pt>
              </c:numCache>
            </c:numRef>
          </c:val>
          <c:extLst>
            <c:ext xmlns:c16="http://schemas.microsoft.com/office/drawing/2014/chart" uri="{C3380CC4-5D6E-409C-BE32-E72D297353CC}">
              <c16:uniqueId val="{00000000-0A9F-4458-B466-0BD9F58AB7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0A9F-4458-B466-0BD9F58AB7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586.24</c:v>
                </c:pt>
                <c:pt idx="1">
                  <c:v>566.75</c:v>
                </c:pt>
                <c:pt idx="2">
                  <c:v>527.12</c:v>
                </c:pt>
                <c:pt idx="3">
                  <c:v>521.47</c:v>
                </c:pt>
                <c:pt idx="4">
                  <c:v>484.6</c:v>
                </c:pt>
              </c:numCache>
            </c:numRef>
          </c:val>
          <c:extLst>
            <c:ext xmlns:c16="http://schemas.microsoft.com/office/drawing/2014/chart" uri="{C3380CC4-5D6E-409C-BE32-E72D297353CC}">
              <c16:uniqueId val="{00000000-5D6D-41D0-9EF7-5BED5C8F8D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5D6D-41D0-9EF7-5BED5C8F8D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112.46</c:v>
                </c:pt>
                <c:pt idx="1">
                  <c:v>111.59</c:v>
                </c:pt>
                <c:pt idx="2">
                  <c:v>118.37</c:v>
                </c:pt>
                <c:pt idx="3">
                  <c:v>111.02</c:v>
                </c:pt>
                <c:pt idx="4">
                  <c:v>119.04</c:v>
                </c:pt>
              </c:numCache>
            </c:numRef>
          </c:val>
          <c:extLst>
            <c:ext xmlns:c16="http://schemas.microsoft.com/office/drawing/2014/chart" uri="{C3380CC4-5D6E-409C-BE32-E72D297353CC}">
              <c16:uniqueId val="{00000000-C7DF-4AAD-9AAE-F511632BEC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C7DF-4AAD-9AAE-F511632BEC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91.4</c:v>
                </c:pt>
                <c:pt idx="1">
                  <c:v>91.98</c:v>
                </c:pt>
                <c:pt idx="2">
                  <c:v>86.62</c:v>
                </c:pt>
                <c:pt idx="3">
                  <c:v>92.14</c:v>
                </c:pt>
                <c:pt idx="4">
                  <c:v>86.18</c:v>
                </c:pt>
              </c:numCache>
            </c:numRef>
          </c:val>
          <c:extLst>
            <c:ext xmlns:c16="http://schemas.microsoft.com/office/drawing/2014/chart" uri="{C3380CC4-5D6E-409C-BE32-E72D297353CC}">
              <c16:uniqueId val="{00000000-83BC-43F0-AC34-EBDD39B8BE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83BC-43F0-AC34-EBDD39B8BE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富山県　滑川市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33284</v>
      </c>
      <c r="AM8" s="71"/>
      <c r="AN8" s="71"/>
      <c r="AO8" s="71"/>
      <c r="AP8" s="71"/>
      <c r="AQ8" s="71"/>
      <c r="AR8" s="71"/>
      <c r="AS8" s="71"/>
      <c r="AT8" s="67">
        <f>データ!$S$6</f>
        <v>54.62</v>
      </c>
      <c r="AU8" s="68"/>
      <c r="AV8" s="68"/>
      <c r="AW8" s="68"/>
      <c r="AX8" s="68"/>
      <c r="AY8" s="68"/>
      <c r="AZ8" s="68"/>
      <c r="BA8" s="68"/>
      <c r="BB8" s="70">
        <f>データ!$T$6</f>
        <v>609.37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58.4</v>
      </c>
      <c r="J10" s="68"/>
      <c r="K10" s="68"/>
      <c r="L10" s="68"/>
      <c r="M10" s="68"/>
      <c r="N10" s="68"/>
      <c r="O10" s="69"/>
      <c r="P10" s="70">
        <f>データ!$P$6</f>
        <v>97.74</v>
      </c>
      <c r="Q10" s="70"/>
      <c r="R10" s="70"/>
      <c r="S10" s="70"/>
      <c r="T10" s="70"/>
      <c r="U10" s="70"/>
      <c r="V10" s="70"/>
      <c r="W10" s="71">
        <f>データ!$Q$6</f>
        <v>1894</v>
      </c>
      <c r="X10" s="71"/>
      <c r="Y10" s="71"/>
      <c r="Z10" s="71"/>
      <c r="AA10" s="71"/>
      <c r="AB10" s="71"/>
      <c r="AC10" s="71"/>
      <c r="AD10" s="2"/>
      <c r="AE10" s="2"/>
      <c r="AF10" s="2"/>
      <c r="AG10" s="2"/>
      <c r="AH10" s="4"/>
      <c r="AI10" s="4"/>
      <c r="AJ10" s="4"/>
      <c r="AK10" s="4"/>
      <c r="AL10" s="71">
        <f>データ!$U$6</f>
        <v>32419</v>
      </c>
      <c r="AM10" s="71"/>
      <c r="AN10" s="71"/>
      <c r="AO10" s="71"/>
      <c r="AP10" s="71"/>
      <c r="AQ10" s="71"/>
      <c r="AR10" s="71"/>
      <c r="AS10" s="71"/>
      <c r="AT10" s="67">
        <f>データ!$V$6</f>
        <v>48.27</v>
      </c>
      <c r="AU10" s="68"/>
      <c r="AV10" s="68"/>
      <c r="AW10" s="68"/>
      <c r="AX10" s="68"/>
      <c r="AY10" s="68"/>
      <c r="AZ10" s="68"/>
      <c r="BA10" s="68"/>
      <c r="BB10" s="70">
        <f>データ!$W$6</f>
        <v>671.62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111</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109</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5"/>
      <c r="BM60" s="96"/>
      <c r="BN60" s="96"/>
      <c r="BO60" s="96"/>
      <c r="BP60" s="96"/>
      <c r="BQ60" s="96"/>
      <c r="BR60" s="96"/>
      <c r="BS60" s="96"/>
      <c r="BT60" s="96"/>
      <c r="BU60" s="96"/>
      <c r="BV60" s="96"/>
      <c r="BW60" s="96"/>
      <c r="BX60" s="96"/>
      <c r="BY60" s="96"/>
      <c r="BZ60" s="9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DNDjjnBbjLu4F9d6wD63ePyzc28JhL5UmTBPQsteiKPJNY9IXibmP4L9jUUv1h3ThTo5jKq0KEwj6DW5gorSg==" saltValue="/5nh+j5hBouq0viWKybCw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162060</v>
      </c>
      <c r="D6" s="34">
        <f t="shared" si="3"/>
        <v>46</v>
      </c>
      <c r="E6" s="34">
        <f t="shared" si="3"/>
        <v>1</v>
      </c>
      <c r="F6" s="34">
        <f t="shared" si="3"/>
        <v>0</v>
      </c>
      <c r="G6" s="34">
        <f t="shared" si="3"/>
        <v>1</v>
      </c>
      <c r="H6" s="34" t="str">
        <f t="shared" si="3"/>
        <v>富山県　滑川市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58.4</v>
      </c>
      <c r="P6" s="35">
        <f t="shared" si="3"/>
        <v>97.74</v>
      </c>
      <c r="Q6" s="35">
        <f t="shared" si="3"/>
        <v>1894</v>
      </c>
      <c r="R6" s="35">
        <f t="shared" si="3"/>
        <v>33284</v>
      </c>
      <c r="S6" s="35">
        <f t="shared" si="3"/>
        <v>54.62</v>
      </c>
      <c r="T6" s="35">
        <f t="shared" si="3"/>
        <v>609.37</v>
      </c>
      <c r="U6" s="35">
        <f t="shared" si="3"/>
        <v>32419</v>
      </c>
      <c r="V6" s="35">
        <f t="shared" si="3"/>
        <v>48.27</v>
      </c>
      <c r="W6" s="35">
        <f t="shared" si="3"/>
        <v>671.62</v>
      </c>
      <c r="X6" s="36">
        <f>IF(X7="",NA(),X7)</f>
        <v>117.41</v>
      </c>
      <c r="Y6" s="36">
        <f t="shared" ref="Y6:AG6" si="4">IF(Y7="",NA(),Y7)</f>
        <v>116.33</v>
      </c>
      <c r="Z6" s="36">
        <f t="shared" si="4"/>
        <v>123.78</v>
      </c>
      <c r="AA6" s="36">
        <f t="shared" si="4"/>
        <v>117.41</v>
      </c>
      <c r="AB6" s="36">
        <f t="shared" si="4"/>
        <v>125.8</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346.64</v>
      </c>
      <c r="AU6" s="36">
        <f t="shared" ref="AU6:BC6" si="6">IF(AU7="",NA(),AU7)</f>
        <v>254.04</v>
      </c>
      <c r="AV6" s="36">
        <f t="shared" si="6"/>
        <v>349.88</v>
      </c>
      <c r="AW6" s="36">
        <f t="shared" si="6"/>
        <v>389.07</v>
      </c>
      <c r="AX6" s="36">
        <f t="shared" si="6"/>
        <v>405.75</v>
      </c>
      <c r="AY6" s="36">
        <f t="shared" si="6"/>
        <v>371.31</v>
      </c>
      <c r="AZ6" s="36">
        <f t="shared" si="6"/>
        <v>377.63</v>
      </c>
      <c r="BA6" s="36">
        <f t="shared" si="6"/>
        <v>357.34</v>
      </c>
      <c r="BB6" s="36">
        <f t="shared" si="6"/>
        <v>366.03</v>
      </c>
      <c r="BC6" s="36">
        <f t="shared" si="6"/>
        <v>365.18</v>
      </c>
      <c r="BD6" s="35" t="str">
        <f>IF(BD7="","",IF(BD7="-","【-】","【"&amp;SUBSTITUTE(TEXT(BD7,"#,##0.00"),"-","△")&amp;"】"))</f>
        <v>【264.97】</v>
      </c>
      <c r="BE6" s="36">
        <f>IF(BE7="",NA(),BE7)</f>
        <v>586.24</v>
      </c>
      <c r="BF6" s="36">
        <f t="shared" ref="BF6:BN6" si="7">IF(BF7="",NA(),BF7)</f>
        <v>566.75</v>
      </c>
      <c r="BG6" s="36">
        <f t="shared" si="7"/>
        <v>527.12</v>
      </c>
      <c r="BH6" s="36">
        <f t="shared" si="7"/>
        <v>521.47</v>
      </c>
      <c r="BI6" s="36">
        <f t="shared" si="7"/>
        <v>484.6</v>
      </c>
      <c r="BJ6" s="36">
        <f t="shared" si="7"/>
        <v>373.09</v>
      </c>
      <c r="BK6" s="36">
        <f t="shared" si="7"/>
        <v>364.71</v>
      </c>
      <c r="BL6" s="36">
        <f t="shared" si="7"/>
        <v>373.69</v>
      </c>
      <c r="BM6" s="36">
        <f t="shared" si="7"/>
        <v>370.12</v>
      </c>
      <c r="BN6" s="36">
        <f t="shared" si="7"/>
        <v>371.65</v>
      </c>
      <c r="BO6" s="35" t="str">
        <f>IF(BO7="","",IF(BO7="-","【-】","【"&amp;SUBSTITUTE(TEXT(BO7,"#,##0.00"),"-","△")&amp;"】"))</f>
        <v>【266.61】</v>
      </c>
      <c r="BP6" s="36">
        <f>IF(BP7="",NA(),BP7)</f>
        <v>112.46</v>
      </c>
      <c r="BQ6" s="36">
        <f t="shared" ref="BQ6:BY6" si="8">IF(BQ7="",NA(),BQ7)</f>
        <v>111.59</v>
      </c>
      <c r="BR6" s="36">
        <f t="shared" si="8"/>
        <v>118.37</v>
      </c>
      <c r="BS6" s="36">
        <f t="shared" si="8"/>
        <v>111.02</v>
      </c>
      <c r="BT6" s="36">
        <f t="shared" si="8"/>
        <v>119.04</v>
      </c>
      <c r="BU6" s="36">
        <f t="shared" si="8"/>
        <v>99.99</v>
      </c>
      <c r="BV6" s="36">
        <f t="shared" si="8"/>
        <v>100.65</v>
      </c>
      <c r="BW6" s="36">
        <f t="shared" si="8"/>
        <v>99.87</v>
      </c>
      <c r="BX6" s="36">
        <f t="shared" si="8"/>
        <v>100.42</v>
      </c>
      <c r="BY6" s="36">
        <f t="shared" si="8"/>
        <v>98.77</v>
      </c>
      <c r="BZ6" s="35" t="str">
        <f>IF(BZ7="","",IF(BZ7="-","【-】","【"&amp;SUBSTITUTE(TEXT(BZ7,"#,##0.00"),"-","△")&amp;"】"))</f>
        <v>【103.24】</v>
      </c>
      <c r="CA6" s="36">
        <f>IF(CA7="",NA(),CA7)</f>
        <v>91.4</v>
      </c>
      <c r="CB6" s="36">
        <f t="shared" ref="CB6:CJ6" si="9">IF(CB7="",NA(),CB7)</f>
        <v>91.98</v>
      </c>
      <c r="CC6" s="36">
        <f t="shared" si="9"/>
        <v>86.62</v>
      </c>
      <c r="CD6" s="36">
        <f t="shared" si="9"/>
        <v>92.14</v>
      </c>
      <c r="CE6" s="36">
        <f t="shared" si="9"/>
        <v>86.18</v>
      </c>
      <c r="CF6" s="36">
        <f t="shared" si="9"/>
        <v>171.15</v>
      </c>
      <c r="CG6" s="36">
        <f t="shared" si="9"/>
        <v>170.19</v>
      </c>
      <c r="CH6" s="36">
        <f t="shared" si="9"/>
        <v>171.81</v>
      </c>
      <c r="CI6" s="36">
        <f t="shared" si="9"/>
        <v>171.67</v>
      </c>
      <c r="CJ6" s="36">
        <f t="shared" si="9"/>
        <v>173.67</v>
      </c>
      <c r="CK6" s="35" t="str">
        <f>IF(CK7="","",IF(CK7="-","【-】","【"&amp;SUBSTITUTE(TEXT(CK7,"#,##0.00"),"-","△")&amp;"】"))</f>
        <v>【168.38】</v>
      </c>
      <c r="CL6" s="36">
        <f>IF(CL7="",NA(),CL7)</f>
        <v>66.28</v>
      </c>
      <c r="CM6" s="36">
        <f t="shared" ref="CM6:CU6" si="10">IF(CM7="",NA(),CM7)</f>
        <v>66.56</v>
      </c>
      <c r="CN6" s="36">
        <f t="shared" si="10"/>
        <v>67.81</v>
      </c>
      <c r="CO6" s="36">
        <f t="shared" si="10"/>
        <v>66.37</v>
      </c>
      <c r="CP6" s="36">
        <f t="shared" si="10"/>
        <v>65.25</v>
      </c>
      <c r="CQ6" s="36">
        <f t="shared" si="10"/>
        <v>58.53</v>
      </c>
      <c r="CR6" s="36">
        <f t="shared" si="10"/>
        <v>59.01</v>
      </c>
      <c r="CS6" s="36">
        <f t="shared" si="10"/>
        <v>60.03</v>
      </c>
      <c r="CT6" s="36">
        <f t="shared" si="10"/>
        <v>59.74</v>
      </c>
      <c r="CU6" s="36">
        <f t="shared" si="10"/>
        <v>59.67</v>
      </c>
      <c r="CV6" s="35" t="str">
        <f>IF(CV7="","",IF(CV7="-","【-】","【"&amp;SUBSTITUTE(TEXT(CV7,"#,##0.00"),"-","△")&amp;"】"))</f>
        <v>【60.00】</v>
      </c>
      <c r="CW6" s="36">
        <f>IF(CW7="",NA(),CW7)</f>
        <v>86.9</v>
      </c>
      <c r="CX6" s="36">
        <f t="shared" ref="CX6:DF6" si="11">IF(CX7="",NA(),CX7)</f>
        <v>87</v>
      </c>
      <c r="CY6" s="36">
        <f t="shared" si="11"/>
        <v>87</v>
      </c>
      <c r="CZ6" s="36">
        <f t="shared" si="11"/>
        <v>87</v>
      </c>
      <c r="DA6" s="36">
        <f t="shared" si="11"/>
        <v>87.1</v>
      </c>
      <c r="DB6" s="36">
        <f t="shared" si="11"/>
        <v>85.26</v>
      </c>
      <c r="DC6" s="36">
        <f t="shared" si="11"/>
        <v>85.37</v>
      </c>
      <c r="DD6" s="36">
        <f t="shared" si="11"/>
        <v>84.81</v>
      </c>
      <c r="DE6" s="36">
        <f t="shared" si="11"/>
        <v>84.8</v>
      </c>
      <c r="DF6" s="36">
        <f t="shared" si="11"/>
        <v>84.6</v>
      </c>
      <c r="DG6" s="35" t="str">
        <f>IF(DG7="","",IF(DG7="-","【-】","【"&amp;SUBSTITUTE(TEXT(DG7,"#,##0.00"),"-","△")&amp;"】"))</f>
        <v>【89.80】</v>
      </c>
      <c r="DH6" s="36">
        <f>IF(DH7="",NA(),DH7)</f>
        <v>45.49</v>
      </c>
      <c r="DI6" s="36">
        <f t="shared" ref="DI6:DQ6" si="12">IF(DI7="",NA(),DI7)</f>
        <v>47.03</v>
      </c>
      <c r="DJ6" s="36">
        <f t="shared" si="12"/>
        <v>48.89</v>
      </c>
      <c r="DK6" s="36">
        <f t="shared" si="12"/>
        <v>50.4</v>
      </c>
      <c r="DL6" s="36">
        <f t="shared" si="12"/>
        <v>52.09</v>
      </c>
      <c r="DM6" s="36">
        <f t="shared" si="12"/>
        <v>45.75</v>
      </c>
      <c r="DN6" s="36">
        <f t="shared" si="12"/>
        <v>46.9</v>
      </c>
      <c r="DO6" s="36">
        <f t="shared" si="12"/>
        <v>47.28</v>
      </c>
      <c r="DP6" s="36">
        <f t="shared" si="12"/>
        <v>47.66</v>
      </c>
      <c r="DQ6" s="36">
        <f t="shared" si="12"/>
        <v>48.17</v>
      </c>
      <c r="DR6" s="35" t="str">
        <f>IF(DR7="","",IF(DR7="-","【-】","【"&amp;SUBSTITUTE(TEXT(DR7,"#,##0.00"),"-","△")&amp;"】"))</f>
        <v>【49.59】</v>
      </c>
      <c r="DS6" s="36">
        <f>IF(DS7="",NA(),DS7)</f>
        <v>6.33</v>
      </c>
      <c r="DT6" s="36">
        <f t="shared" ref="DT6:EB6" si="13">IF(DT7="",NA(),DT7)</f>
        <v>9.64</v>
      </c>
      <c r="DU6" s="36">
        <f t="shared" si="13"/>
        <v>13.27</v>
      </c>
      <c r="DV6" s="36">
        <f t="shared" si="13"/>
        <v>14.7</v>
      </c>
      <c r="DW6" s="36">
        <f t="shared" si="13"/>
        <v>17.579999999999998</v>
      </c>
      <c r="DX6" s="36">
        <f t="shared" si="13"/>
        <v>10.54</v>
      </c>
      <c r="DY6" s="36">
        <f t="shared" si="13"/>
        <v>12.03</v>
      </c>
      <c r="DZ6" s="36">
        <f t="shared" si="13"/>
        <v>12.19</v>
      </c>
      <c r="EA6" s="36">
        <f t="shared" si="13"/>
        <v>15.1</v>
      </c>
      <c r="EB6" s="36">
        <f t="shared" si="13"/>
        <v>17.12</v>
      </c>
      <c r="EC6" s="35" t="str">
        <f>IF(EC7="","",IF(EC7="-","【-】","【"&amp;SUBSTITUTE(TEXT(EC7,"#,##0.00"),"-","△")&amp;"】"))</f>
        <v>【19.44】</v>
      </c>
      <c r="ED6" s="36">
        <f>IF(ED7="",NA(),ED7)</f>
        <v>0.13</v>
      </c>
      <c r="EE6" s="36">
        <f t="shared" ref="EE6:EM6" si="14">IF(EE7="",NA(),EE7)</f>
        <v>0.88</v>
      </c>
      <c r="EF6" s="36">
        <f t="shared" si="14"/>
        <v>0.8</v>
      </c>
      <c r="EG6" s="36">
        <f t="shared" si="14"/>
        <v>0.62</v>
      </c>
      <c r="EH6" s="36">
        <f t="shared" si="14"/>
        <v>0.54</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162060</v>
      </c>
      <c r="D7" s="38">
        <v>46</v>
      </c>
      <c r="E7" s="38">
        <v>1</v>
      </c>
      <c r="F7" s="38">
        <v>0</v>
      </c>
      <c r="G7" s="38">
        <v>1</v>
      </c>
      <c r="H7" s="38" t="s">
        <v>92</v>
      </c>
      <c r="I7" s="38" t="s">
        <v>93</v>
      </c>
      <c r="J7" s="38" t="s">
        <v>94</v>
      </c>
      <c r="K7" s="38" t="s">
        <v>95</v>
      </c>
      <c r="L7" s="38" t="s">
        <v>96</v>
      </c>
      <c r="M7" s="38" t="s">
        <v>97</v>
      </c>
      <c r="N7" s="39" t="s">
        <v>98</v>
      </c>
      <c r="O7" s="39">
        <v>58.4</v>
      </c>
      <c r="P7" s="39">
        <v>97.74</v>
      </c>
      <c r="Q7" s="39">
        <v>1894</v>
      </c>
      <c r="R7" s="39">
        <v>33284</v>
      </c>
      <c r="S7" s="39">
        <v>54.62</v>
      </c>
      <c r="T7" s="39">
        <v>609.37</v>
      </c>
      <c r="U7" s="39">
        <v>32419</v>
      </c>
      <c r="V7" s="39">
        <v>48.27</v>
      </c>
      <c r="W7" s="39">
        <v>671.62</v>
      </c>
      <c r="X7" s="39">
        <v>117.41</v>
      </c>
      <c r="Y7" s="39">
        <v>116.33</v>
      </c>
      <c r="Z7" s="39">
        <v>123.78</v>
      </c>
      <c r="AA7" s="39">
        <v>117.41</v>
      </c>
      <c r="AB7" s="39">
        <v>125.8</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346.64</v>
      </c>
      <c r="AU7" s="39">
        <v>254.04</v>
      </c>
      <c r="AV7" s="39">
        <v>349.88</v>
      </c>
      <c r="AW7" s="39">
        <v>389.07</v>
      </c>
      <c r="AX7" s="39">
        <v>405.75</v>
      </c>
      <c r="AY7" s="39">
        <v>371.31</v>
      </c>
      <c r="AZ7" s="39">
        <v>377.63</v>
      </c>
      <c r="BA7" s="39">
        <v>357.34</v>
      </c>
      <c r="BB7" s="39">
        <v>366.03</v>
      </c>
      <c r="BC7" s="39">
        <v>365.18</v>
      </c>
      <c r="BD7" s="39">
        <v>264.97000000000003</v>
      </c>
      <c r="BE7" s="39">
        <v>586.24</v>
      </c>
      <c r="BF7" s="39">
        <v>566.75</v>
      </c>
      <c r="BG7" s="39">
        <v>527.12</v>
      </c>
      <c r="BH7" s="39">
        <v>521.47</v>
      </c>
      <c r="BI7" s="39">
        <v>484.6</v>
      </c>
      <c r="BJ7" s="39">
        <v>373.09</v>
      </c>
      <c r="BK7" s="39">
        <v>364.71</v>
      </c>
      <c r="BL7" s="39">
        <v>373.69</v>
      </c>
      <c r="BM7" s="39">
        <v>370.12</v>
      </c>
      <c r="BN7" s="39">
        <v>371.65</v>
      </c>
      <c r="BO7" s="39">
        <v>266.61</v>
      </c>
      <c r="BP7" s="39">
        <v>112.46</v>
      </c>
      <c r="BQ7" s="39">
        <v>111.59</v>
      </c>
      <c r="BR7" s="39">
        <v>118.37</v>
      </c>
      <c r="BS7" s="39">
        <v>111.02</v>
      </c>
      <c r="BT7" s="39">
        <v>119.04</v>
      </c>
      <c r="BU7" s="39">
        <v>99.99</v>
      </c>
      <c r="BV7" s="39">
        <v>100.65</v>
      </c>
      <c r="BW7" s="39">
        <v>99.87</v>
      </c>
      <c r="BX7" s="39">
        <v>100.42</v>
      </c>
      <c r="BY7" s="39">
        <v>98.77</v>
      </c>
      <c r="BZ7" s="39">
        <v>103.24</v>
      </c>
      <c r="CA7" s="39">
        <v>91.4</v>
      </c>
      <c r="CB7" s="39">
        <v>91.98</v>
      </c>
      <c r="CC7" s="39">
        <v>86.62</v>
      </c>
      <c r="CD7" s="39">
        <v>92.14</v>
      </c>
      <c r="CE7" s="39">
        <v>86.18</v>
      </c>
      <c r="CF7" s="39">
        <v>171.15</v>
      </c>
      <c r="CG7" s="39">
        <v>170.19</v>
      </c>
      <c r="CH7" s="39">
        <v>171.81</v>
      </c>
      <c r="CI7" s="39">
        <v>171.67</v>
      </c>
      <c r="CJ7" s="39">
        <v>173.67</v>
      </c>
      <c r="CK7" s="39">
        <v>168.38</v>
      </c>
      <c r="CL7" s="39">
        <v>66.28</v>
      </c>
      <c r="CM7" s="39">
        <v>66.56</v>
      </c>
      <c r="CN7" s="39">
        <v>67.81</v>
      </c>
      <c r="CO7" s="39">
        <v>66.37</v>
      </c>
      <c r="CP7" s="39">
        <v>65.25</v>
      </c>
      <c r="CQ7" s="39">
        <v>58.53</v>
      </c>
      <c r="CR7" s="39">
        <v>59.01</v>
      </c>
      <c r="CS7" s="39">
        <v>60.03</v>
      </c>
      <c r="CT7" s="39">
        <v>59.74</v>
      </c>
      <c r="CU7" s="39">
        <v>59.67</v>
      </c>
      <c r="CV7" s="39">
        <v>60</v>
      </c>
      <c r="CW7" s="39">
        <v>86.9</v>
      </c>
      <c r="CX7" s="39">
        <v>87</v>
      </c>
      <c r="CY7" s="39">
        <v>87</v>
      </c>
      <c r="CZ7" s="39">
        <v>87</v>
      </c>
      <c r="DA7" s="39">
        <v>87.1</v>
      </c>
      <c r="DB7" s="39">
        <v>85.26</v>
      </c>
      <c r="DC7" s="39">
        <v>85.37</v>
      </c>
      <c r="DD7" s="39">
        <v>84.81</v>
      </c>
      <c r="DE7" s="39">
        <v>84.8</v>
      </c>
      <c r="DF7" s="39">
        <v>84.6</v>
      </c>
      <c r="DG7" s="39">
        <v>89.8</v>
      </c>
      <c r="DH7" s="39">
        <v>45.49</v>
      </c>
      <c r="DI7" s="39">
        <v>47.03</v>
      </c>
      <c r="DJ7" s="39">
        <v>48.89</v>
      </c>
      <c r="DK7" s="39">
        <v>50.4</v>
      </c>
      <c r="DL7" s="39">
        <v>52.09</v>
      </c>
      <c r="DM7" s="39">
        <v>45.75</v>
      </c>
      <c r="DN7" s="39">
        <v>46.9</v>
      </c>
      <c r="DO7" s="39">
        <v>47.28</v>
      </c>
      <c r="DP7" s="39">
        <v>47.66</v>
      </c>
      <c r="DQ7" s="39">
        <v>48.17</v>
      </c>
      <c r="DR7" s="39">
        <v>49.59</v>
      </c>
      <c r="DS7" s="39">
        <v>6.33</v>
      </c>
      <c r="DT7" s="39">
        <v>9.64</v>
      </c>
      <c r="DU7" s="39">
        <v>13.27</v>
      </c>
      <c r="DV7" s="39">
        <v>14.7</v>
      </c>
      <c r="DW7" s="39">
        <v>17.579999999999998</v>
      </c>
      <c r="DX7" s="39">
        <v>10.54</v>
      </c>
      <c r="DY7" s="39">
        <v>12.03</v>
      </c>
      <c r="DZ7" s="39">
        <v>12.19</v>
      </c>
      <c r="EA7" s="39">
        <v>15.1</v>
      </c>
      <c r="EB7" s="39">
        <v>17.12</v>
      </c>
      <c r="EC7" s="39">
        <v>19.440000000000001</v>
      </c>
      <c r="ED7" s="39">
        <v>0.13</v>
      </c>
      <c r="EE7" s="39">
        <v>0.88</v>
      </c>
      <c r="EF7" s="39">
        <v>0.8</v>
      </c>
      <c r="EG7" s="39">
        <v>0.62</v>
      </c>
      <c r="EH7" s="39">
        <v>0.54</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上下水道課LG系ユーザー09</cp:lastModifiedBy>
  <dcterms:created xsi:type="dcterms:W3CDTF">2020-12-04T02:07:31Z</dcterms:created>
  <dcterms:modified xsi:type="dcterms:W3CDTF">2021-01-25T01:39:41Z</dcterms:modified>
  <cp:category/>
</cp:coreProperties>
</file>