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UIDOU10\Desktop\R0301経営比較分析表\"/>
    </mc:Choice>
  </mc:AlternateContent>
  <workbookProtection workbookAlgorithmName="SHA-512" workbookHashValue="oXbYtcmKvo6fHq1dEfNT5+11JJmYwncb4SEViBt2gEqBjZkxR5Zpo9nI7GJI3Lr84BAiZ7gDYZTOrBz4IvKEeA==" workbookSaltValue="+jiK6rzn4Ef2suFq2+Bbk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<sst xmlns="http://schemas.openxmlformats.org/spreadsheetml/2006/main" count="299" uniqueCount="118">
  <si>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</si>
  <si>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</si>
  <si>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</si>
  <si>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</si>
  <si>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</si>
  <si>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</si>
  <si>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</si>
  <si>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</si>
  <si>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</si>
  <si>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</si>
  <si>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</si>
  <si>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</si>
  <si>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</si>
  <si>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</si>
  <si>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</si>
  <si>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</si>
  <si>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</si>
  <si>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</si>
  <si>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</si>
  <si>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</si>
  <si>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</si>
  <si>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</si>
  <si>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</si>
  <si>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</si>
  <si>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</si>
  <si>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</si>
  <si>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</si>
  <si>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</si>
  <si>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</si>
  <si>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</si>
  <si>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</si>
  <si>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</si>
  <si>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</si>
  <si>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</si>
  <si>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</si>
  <si>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</si>
  <si>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</si>
  <si>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</si>
  <si>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</si>
  <si>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</si>
  <si>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</si>
  <si>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</si>
  <si>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</si>
  <si>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</si>
  <si>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</si>
  <si>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</si>
  <si>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</si>
  <si>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</si>
  <si>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</si>
  <si>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</si>
  <si>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</si>
  <si>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</si>
  <si>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</si>
  <si>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</si>
  <si>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</si>
  <si>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</si>
  <si>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</si>
  <si>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</si>
  <si>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</si>
  <si>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</si>
  <si>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</si>
  <si>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</si>
  <si>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</si>
  <si>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</si>
  <si>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</si>
  <si>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</si>
  <si>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</si>
  <si>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</si>
  <si>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</si>
  <si>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</si>
  <si>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</si>
  <si>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</si>
  <si>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</si>
  <si>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</si>
  <si>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</si>
  <si>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</si>
  <si>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</si>
  <si>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</si>
  <si>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</si>
  <si>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</si>
  <si>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</si>
  <si>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</si>
  <si>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</si>
  <si>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</si>
  <si>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</si>
  <si>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</si>
  <si>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</si>
  <si>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</si>
  <si>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</si>
  <si>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</si>
  <si>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</si>
  <si>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</si>
  <si>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</si>
  <si>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</si>
  <si>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</si>
  <si>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</si>
  <si>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滑川市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</si>
  <si>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</si>
  <si>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</si>
  <si>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</si>
  <si>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</si>
  <si>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</si>
  <si>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</si>
  <si>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</si>
  <si>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</si>
  <si>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</si>
  <si>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</si>
  <si>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</si>
  <si>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</si>
  <si>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</si>
  <si>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</si>
  <si>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</si>
  <si>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</si>
  <si>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</si>
  <si>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</si>
  <si>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特定環境保全公共下水道は、未整備区域の整備を進める一方で、今後は施設の改築更新も行っていかなければならないため、更新投資の増加も見込まれることから、企業債の償還金や利子も増加していく見込みであり、経営状況はより厳しさを増していくと考えられます。
　H30年度から地方公営企業法を適用したことから、今後は経営状況をより的確に把握し、適正な使用料の設定、効率的な維持管理による経費節減、更新投資の平準化や経費節減等に取り組み、経営改善に努めます。
　経営戦略の策定状況：H29年３月策定済</t>
    <phoneticPr fontId="4"/>
  </si>
  <si>
    <t>　①減価償却率については、事業開始が、他の団体に比べ遅かったことから、低い数値になっています。
　②管渠老朽化率は、法定耐用年数を経過した管渠がないため、0％となっています。
　③管渠改善率は、先に述べたように耐用年数を経過した管渠がなく、令和元年度は更新・老朽化対策を行わなかったため、0％となっています。
　今後は、下水道施設を一体的に捉えたストックマネジメント計画に基づき、計画的な改築更新を行うことで、更新投資の効率化と平準化に努めます。</t>
    <rPh sb="120" eb="122">
      <t>レイワ</t>
    </rPh>
    <rPh sb="122" eb="123">
      <t>モト</t>
    </rPh>
    <rPh sb="183" eb="185">
      <t>ケイカク</t>
    </rPh>
    <rPh sb="186" eb="187">
      <t>モト</t>
    </rPh>
    <phoneticPr fontId="4"/>
  </si>
  <si>
    <t>　①経常収支比率は、100％を上回っていますが、収益には一般会計からの繰入金が含まれているため、引き続き経営改善に努める必要があります。
　③流動比率は100％を上回っていますが、引き続き企業債残高に留意しながら事業の実施に努めます。
　④企業債残高対事業規模比率は、地理的要因などにより、建設事業費が嵩んだことや、資本費平準化債を可能限度額まで起債していることなどが原因で、平均を上回っていると考えられます。
　⑤経費回収率はほぼ100％で、使用料で賄うべき経費は概ね使用料で賄うことができています。
　⑥汚水処理原価は、全国平均よりも低い値となっていますが、現在未整備区域の整備を進めていることから、今後は高くなることが見込まれます。
　⑦施設利用率は、公共下水道でまとめて計上しているため、数値がありません。
　⑧水洗化率は、現在整備が進行中で、普及人口が増加しているため、早期の改善は難しい状況ですが、引き続き下水道未接続世帯への啓発活動に取り組むことで改善を図り、使用料収入の確保に努めます。
　ただし、これらの経営指標は、浄化センターの建設や改築更新費を、全て公共下水道に計上しているため、見かけ上経営の健全性がより高い数値となっている点に留意が必要です。</t>
    <rPh sb="81" eb="82">
      <t>ウエ</t>
    </rPh>
    <rPh sb="90" eb="91">
      <t>ヒ</t>
    </rPh>
    <rPh sb="92" eb="93">
      <t>ツヅ</t>
    </rPh>
    <rPh sb="134" eb="137">
      <t>チリテキ</t>
    </rPh>
    <rPh sb="137" eb="139">
      <t>ヨウイン</t>
    </rPh>
    <rPh sb="145" eb="147">
      <t>ケンセツ</t>
    </rPh>
    <rPh sb="147" eb="149">
      <t>ジギョウ</t>
    </rPh>
    <rPh sb="149" eb="150">
      <t>ヒ</t>
    </rPh>
    <rPh sb="151" eb="152">
      <t>カサ</t>
    </rPh>
    <rPh sb="233" eb="234">
      <t>オオム</t>
    </rPh>
    <rPh sb="269" eb="270">
      <t>ヒク</t>
    </rPh>
    <rPh sb="281" eb="283">
      <t>ゲンザイ</t>
    </rPh>
    <rPh sb="283" eb="286">
      <t>ミセイビ</t>
    </rPh>
    <rPh sb="286" eb="288">
      <t>クイキ</t>
    </rPh>
    <rPh sb="289" eb="291">
      <t>セイビ</t>
    </rPh>
    <rPh sb="292" eb="293">
      <t>スス</t>
    </rPh>
    <rPh sb="302" eb="304">
      <t>コンゴ</t>
    </rPh>
    <rPh sb="305" eb="306">
      <t>タカ</t>
    </rPh>
    <rPh sb="312" eb="314">
      <t>ミコ</t>
    </rPh>
    <rPh sb="329" eb="331">
      <t>コウキョウ</t>
    </rPh>
    <rPh sb="331" eb="334">
      <t>ゲスイドウ</t>
    </rPh>
    <rPh sb="339" eb="341">
      <t>ケイジョウ</t>
    </rPh>
    <rPh sb="348" eb="350">
      <t>スウチ</t>
    </rPh>
    <rPh sb="366" eb="368">
      <t>ゲンザイ</t>
    </rPh>
    <rPh sb="368" eb="370">
      <t>セイビ</t>
    </rPh>
    <rPh sb="371" eb="374">
      <t>シンコウチュウ</t>
    </rPh>
    <rPh sb="376" eb="378">
      <t>フキュウ</t>
    </rPh>
    <rPh sb="378" eb="380">
      <t>ジンコウ</t>
    </rPh>
    <rPh sb="381" eb="383">
      <t>ゾウカ</t>
    </rPh>
    <rPh sb="390" eb="392">
      <t>ソウキ</t>
    </rPh>
    <rPh sb="393" eb="395">
      <t>カイゼン</t>
    </rPh>
    <rPh sb="396" eb="397">
      <t>ムズカ</t>
    </rPh>
    <rPh sb="399" eb="401">
      <t>ジョウキョウ</t>
    </rPh>
    <rPh sb="514" eb="515">
      <t>タカ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</si>
</sst>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F731-4EC4-8A6E-88A26AFC8FA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0.13</c:v>
                </c:pt>
                <c:pt idx="4">
                  <c:v>0.04</c:v>
                </c:pt>
              </c:numCache>
            </c:numRef>
          </c:val>
          <c:smooth val="0"/>
          <c:extLst>
            <c:ext xmlns:c16="http://schemas.microsoft.com/office/drawing/2014/chart" uri="{C3380CC4-5D6E-409C-BE32-E72D297353CC}">
              <c16:uniqueId val="{00000001-F731-4EC4-8A6E-88A26AFC8FA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57A-4764-9B5D-D95C70074F2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42.56</c:v>
                </c:pt>
                <c:pt idx="4">
                  <c:v>45.68</c:v>
                </c:pt>
              </c:numCache>
            </c:numRef>
          </c:val>
          <c:smooth val="0"/>
          <c:extLst>
            <c:ext xmlns:c16="http://schemas.microsoft.com/office/drawing/2014/chart" uri="{C3380CC4-5D6E-409C-BE32-E72D297353CC}">
              <c16:uniqueId val="{00000001-B57A-4764-9B5D-D95C70074F2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79.23</c:v>
                </c:pt>
                <c:pt idx="4">
                  <c:v>77.900000000000006</c:v>
                </c:pt>
              </c:numCache>
            </c:numRef>
          </c:val>
          <c:extLst>
            <c:ext xmlns:c16="http://schemas.microsoft.com/office/drawing/2014/chart" uri="{C3380CC4-5D6E-409C-BE32-E72D297353CC}">
              <c16:uniqueId val="{00000000-B028-4129-9F94-3A12B8DC730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83.32</c:v>
                </c:pt>
                <c:pt idx="4">
                  <c:v>87.96</c:v>
                </c:pt>
              </c:numCache>
            </c:numRef>
          </c:val>
          <c:smooth val="0"/>
          <c:extLst>
            <c:ext xmlns:c16="http://schemas.microsoft.com/office/drawing/2014/chart" uri="{C3380CC4-5D6E-409C-BE32-E72D297353CC}">
              <c16:uniqueId val="{00000001-B028-4129-9F94-3A12B8DC730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118.35</c:v>
                </c:pt>
                <c:pt idx="4">
                  <c:v>122.45</c:v>
                </c:pt>
              </c:numCache>
            </c:numRef>
          </c:val>
          <c:extLst>
            <c:ext xmlns:c16="http://schemas.microsoft.com/office/drawing/2014/chart" uri="{C3380CC4-5D6E-409C-BE32-E72D297353CC}">
              <c16:uniqueId val="{00000000-B22C-46B2-9427-76B75884821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101.72</c:v>
                </c:pt>
                <c:pt idx="4">
                  <c:v>103.34</c:v>
                </c:pt>
              </c:numCache>
            </c:numRef>
          </c:val>
          <c:smooth val="0"/>
          <c:extLst>
            <c:ext xmlns:c16="http://schemas.microsoft.com/office/drawing/2014/chart" uri="{C3380CC4-5D6E-409C-BE32-E72D297353CC}">
              <c16:uniqueId val="{00000001-B22C-46B2-9427-76B75884821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2.25</c:v>
                </c:pt>
                <c:pt idx="4">
                  <c:v>4.28</c:v>
                </c:pt>
              </c:numCache>
            </c:numRef>
          </c:val>
          <c:extLst>
            <c:ext xmlns:c16="http://schemas.microsoft.com/office/drawing/2014/chart" uri="{C3380CC4-5D6E-409C-BE32-E72D297353CC}">
              <c16:uniqueId val="{00000000-E99C-4F9C-A8F1-C698D4799AA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24.68</c:v>
                </c:pt>
                <c:pt idx="4">
                  <c:v>27.82</c:v>
                </c:pt>
              </c:numCache>
            </c:numRef>
          </c:val>
          <c:smooth val="0"/>
          <c:extLst>
            <c:ext xmlns:c16="http://schemas.microsoft.com/office/drawing/2014/chart" uri="{C3380CC4-5D6E-409C-BE32-E72D297353CC}">
              <c16:uniqueId val="{00000001-E99C-4F9C-A8F1-C698D4799AA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16C-4358-9A46-94AB2F71D9E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0.01</c:v>
                </c:pt>
                <c:pt idx="4" formatCode="#,##0.00;&quot;△&quot;#,##0.00">
                  <c:v>0</c:v>
                </c:pt>
              </c:numCache>
            </c:numRef>
          </c:val>
          <c:smooth val="0"/>
          <c:extLst>
            <c:ext xmlns:c16="http://schemas.microsoft.com/office/drawing/2014/chart" uri="{C3380CC4-5D6E-409C-BE32-E72D297353CC}">
              <c16:uniqueId val="{00000001-616C-4358-9A46-94AB2F71D9E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2B6E-4D1B-B906-159FEB67599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112.88</c:v>
                </c:pt>
                <c:pt idx="4">
                  <c:v>29.74</c:v>
                </c:pt>
              </c:numCache>
            </c:numRef>
          </c:val>
          <c:smooth val="0"/>
          <c:extLst>
            <c:ext xmlns:c16="http://schemas.microsoft.com/office/drawing/2014/chart" uri="{C3380CC4-5D6E-409C-BE32-E72D297353CC}">
              <c16:uniqueId val="{00000001-2B6E-4D1B-B906-159FEB67599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64.239999999999995</c:v>
                </c:pt>
                <c:pt idx="4">
                  <c:v>118.8</c:v>
                </c:pt>
              </c:numCache>
            </c:numRef>
          </c:val>
          <c:extLst>
            <c:ext xmlns:c16="http://schemas.microsoft.com/office/drawing/2014/chart" uri="{C3380CC4-5D6E-409C-BE32-E72D297353CC}">
              <c16:uniqueId val="{00000000-5EDD-44F7-B162-B6DE980F18E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49.18</c:v>
                </c:pt>
                <c:pt idx="4">
                  <c:v>53.44</c:v>
                </c:pt>
              </c:numCache>
            </c:numRef>
          </c:val>
          <c:smooth val="0"/>
          <c:extLst>
            <c:ext xmlns:c16="http://schemas.microsoft.com/office/drawing/2014/chart" uri="{C3380CC4-5D6E-409C-BE32-E72D297353CC}">
              <c16:uniqueId val="{00000001-5EDD-44F7-B162-B6DE980F18E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1348</c:v>
                </c:pt>
                <c:pt idx="4">
                  <c:v>1498.53</c:v>
                </c:pt>
              </c:numCache>
            </c:numRef>
          </c:val>
          <c:extLst>
            <c:ext xmlns:c16="http://schemas.microsoft.com/office/drawing/2014/chart" uri="{C3380CC4-5D6E-409C-BE32-E72D297353CC}">
              <c16:uniqueId val="{00000000-6BC6-41F9-8909-A97E002A941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1194.1500000000001</c:v>
                </c:pt>
                <c:pt idx="4">
                  <c:v>1267.3900000000001</c:v>
                </c:pt>
              </c:numCache>
            </c:numRef>
          </c:val>
          <c:smooth val="0"/>
          <c:extLst>
            <c:ext xmlns:c16="http://schemas.microsoft.com/office/drawing/2014/chart" uri="{C3380CC4-5D6E-409C-BE32-E72D297353CC}">
              <c16:uniqueId val="{00000001-6BC6-41F9-8909-A97E002A941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99.9</c:v>
                </c:pt>
                <c:pt idx="4">
                  <c:v>100</c:v>
                </c:pt>
              </c:numCache>
            </c:numRef>
          </c:val>
          <c:extLst>
            <c:ext xmlns:c16="http://schemas.microsoft.com/office/drawing/2014/chart" uri="{C3380CC4-5D6E-409C-BE32-E72D297353CC}">
              <c16:uniqueId val="{00000000-7C84-4F45-AA2E-ED79ECD79CA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72.260000000000005</c:v>
                </c:pt>
                <c:pt idx="4">
                  <c:v>84.3</c:v>
                </c:pt>
              </c:numCache>
            </c:numRef>
          </c:val>
          <c:smooth val="0"/>
          <c:extLst>
            <c:ext xmlns:c16="http://schemas.microsoft.com/office/drawing/2014/chart" uri="{C3380CC4-5D6E-409C-BE32-E72D297353CC}">
              <c16:uniqueId val="{00000001-7C84-4F45-AA2E-ED79ECD79CA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190.57</c:v>
                </c:pt>
                <c:pt idx="4">
                  <c:v>176.85</c:v>
                </c:pt>
              </c:numCache>
            </c:numRef>
          </c:val>
          <c:extLst>
            <c:ext xmlns:c16="http://schemas.microsoft.com/office/drawing/2014/chart" uri="{C3380CC4-5D6E-409C-BE32-E72D297353CC}">
              <c16:uniqueId val="{00000000-1FD3-4C02-BD75-63578F97FF3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230.02</c:v>
                </c:pt>
                <c:pt idx="4">
                  <c:v>185.47</c:v>
                </c:pt>
              </c:numCache>
            </c:numRef>
          </c:val>
          <c:smooth val="0"/>
          <c:extLst>
            <c:ext xmlns:c16="http://schemas.microsoft.com/office/drawing/2014/chart" uri="{C3380CC4-5D6E-409C-BE32-E72D297353CC}">
              <c16:uniqueId val="{00000001-1FD3-4C02-BD75-63578F97FF3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Q49" zoomScaleNormal="100" workbookViewId="0">
      <selection activeCell="CF73" sqref="CF7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富山県　滑川市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D1</v>
      </c>
      <c r="X8" s="49"/>
      <c r="Y8" s="49"/>
      <c r="Z8" s="49"/>
      <c r="AA8" s="49"/>
      <c r="AB8" s="49"/>
      <c r="AC8" s="49"/>
      <c r="AD8" s="50" t="str">
        <f>データ!$M$6</f>
        <v>非設置</v>
      </c>
      <c r="AE8" s="50"/>
      <c r="AF8" s="50"/>
      <c r="AG8" s="50"/>
      <c r="AH8" s="50"/>
      <c r="AI8" s="50"/>
      <c r="AJ8" s="50"/>
      <c r="AK8" s="3"/>
      <c r="AL8" s="51">
        <f>データ!S6</f>
        <v>33284</v>
      </c>
      <c r="AM8" s="51"/>
      <c r="AN8" s="51"/>
      <c r="AO8" s="51"/>
      <c r="AP8" s="51"/>
      <c r="AQ8" s="51"/>
      <c r="AR8" s="51"/>
      <c r="AS8" s="51"/>
      <c r="AT8" s="46">
        <f>データ!T6</f>
        <v>54.62</v>
      </c>
      <c r="AU8" s="46"/>
      <c r="AV8" s="46"/>
      <c r="AW8" s="46"/>
      <c r="AX8" s="46"/>
      <c r="AY8" s="46"/>
      <c r="AZ8" s="46"/>
      <c r="BA8" s="46"/>
      <c r="BB8" s="46">
        <f>データ!U6</f>
        <v>609.37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47.08</v>
      </c>
      <c r="J10" s="46"/>
      <c r="K10" s="46"/>
      <c r="L10" s="46"/>
      <c r="M10" s="46"/>
      <c r="N10" s="46"/>
      <c r="O10" s="46"/>
      <c r="P10" s="46">
        <f>データ!P6</f>
        <v>39.83</v>
      </c>
      <c r="Q10" s="46"/>
      <c r="R10" s="46"/>
      <c r="S10" s="46"/>
      <c r="T10" s="46"/>
      <c r="U10" s="46"/>
      <c r="V10" s="46"/>
      <c r="W10" s="46">
        <f>データ!Q6</f>
        <v>87.09</v>
      </c>
      <c r="X10" s="46"/>
      <c r="Y10" s="46"/>
      <c r="Z10" s="46"/>
      <c r="AA10" s="46"/>
      <c r="AB10" s="46"/>
      <c r="AC10" s="46"/>
      <c r="AD10" s="51">
        <f>データ!R6</f>
        <v>3593</v>
      </c>
      <c r="AE10" s="51"/>
      <c r="AF10" s="51"/>
      <c r="AG10" s="51"/>
      <c r="AH10" s="51"/>
      <c r="AI10" s="51"/>
      <c r="AJ10" s="51"/>
      <c r="AK10" s="2"/>
      <c r="AL10" s="51">
        <f>データ!V6</f>
        <v>13212</v>
      </c>
      <c r="AM10" s="51"/>
      <c r="AN10" s="51"/>
      <c r="AO10" s="51"/>
      <c r="AP10" s="51"/>
      <c r="AQ10" s="51"/>
      <c r="AR10" s="51"/>
      <c r="AS10" s="51"/>
      <c r="AT10" s="46">
        <f>データ!W6</f>
        <v>4.75</v>
      </c>
      <c r="AU10" s="46"/>
      <c r="AV10" s="46"/>
      <c r="AW10" s="46"/>
      <c r="AX10" s="46"/>
      <c r="AY10" s="46"/>
      <c r="AZ10" s="46"/>
      <c r="BA10" s="46"/>
      <c r="BB10" s="46">
        <f>データ!X6</f>
        <v>2781.47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【102.87】</v>
      </c>
      <c r="F85" s="26" t="str">
        <f>データ!AT6</f>
        <v>【76.63】</v>
      </c>
      <c r="G85" s="26" t="str">
        <f>データ!BE6</f>
        <v>【49.61】</v>
      </c>
      <c r="H85" s="26" t="str">
        <f>データ!BP6</f>
        <v>【1,218.70】</v>
      </c>
      <c r="I85" s="26" t="str">
        <f>データ!CA6</f>
        <v>【74.17】</v>
      </c>
      <c r="J85" s="26" t="str">
        <f>データ!CL6</f>
        <v>【218.56】</v>
      </c>
      <c r="K85" s="26" t="str">
        <f>データ!CW6</f>
        <v>【42.86】</v>
      </c>
      <c r="L85" s="26" t="str">
        <f>データ!DH6</f>
        <v>【84.20】</v>
      </c>
      <c r="M85" s="26" t="str">
        <f>データ!DS6</f>
        <v>【25.37】</v>
      </c>
      <c r="N85" s="26" t="str">
        <f>データ!ED6</f>
        <v>【6.20】</v>
      </c>
      <c r="O85" s="26" t="str">
        <f>データ!EO6</f>
        <v>【0.28】</v>
      </c>
    </row>
  </sheetData>
  <sheetProtection algorithmName="SHA-512" hashValue="ggPAUEnbic3wqUOgosYn46Qr64Vuw+dk0XyHhWzxaKXHn+4ptmO3yHjc9bNetGOGJ9lsPfgwpMMoB/uXxh9Zsw==" saltValue="wYgKfQGEQg9GlEECbfMIn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162060</v>
      </c>
      <c r="D6" s="33">
        <f t="shared" si="3"/>
        <v>46</v>
      </c>
      <c r="E6" s="33">
        <f t="shared" si="3"/>
        <v>17</v>
      </c>
      <c r="F6" s="33">
        <f t="shared" si="3"/>
        <v>4</v>
      </c>
      <c r="G6" s="33">
        <f t="shared" si="3"/>
        <v>0</v>
      </c>
      <c r="H6" s="33" t="str">
        <f t="shared" si="3"/>
        <v>富山県　滑川市</v>
      </c>
      <c r="I6" s="33" t="str">
        <f t="shared" si="3"/>
        <v>法適用</v>
      </c>
      <c r="J6" s="33" t="str">
        <f t="shared" si="3"/>
        <v>下水道事業</v>
      </c>
      <c r="K6" s="33" t="str">
        <f t="shared" si="3"/>
        <v>特定環境保全公共下水道</v>
      </c>
      <c r="L6" s="33" t="str">
        <f t="shared" si="3"/>
        <v>D1</v>
      </c>
      <c r="M6" s="33" t="str">
        <f t="shared" si="3"/>
        <v>非設置</v>
      </c>
      <c r="N6" s="34" t="str">
        <f t="shared" si="3"/>
        <v>-</v>
      </c>
      <c r="O6" s="34">
        <f t="shared" si="3"/>
        <v>47.08</v>
      </c>
      <c r="P6" s="34">
        <f t="shared" si="3"/>
        <v>39.83</v>
      </c>
      <c r="Q6" s="34">
        <f t="shared" si="3"/>
        <v>87.09</v>
      </c>
      <c r="R6" s="34">
        <f t="shared" si="3"/>
        <v>3593</v>
      </c>
      <c r="S6" s="34">
        <f t="shared" si="3"/>
        <v>33284</v>
      </c>
      <c r="T6" s="34">
        <f t="shared" si="3"/>
        <v>54.62</v>
      </c>
      <c r="U6" s="34">
        <f t="shared" si="3"/>
        <v>609.37</v>
      </c>
      <c r="V6" s="34">
        <f t="shared" si="3"/>
        <v>13212</v>
      </c>
      <c r="W6" s="34">
        <f t="shared" si="3"/>
        <v>4.75</v>
      </c>
      <c r="X6" s="34">
        <f t="shared" si="3"/>
        <v>2781.47</v>
      </c>
      <c r="Y6" s="35" t="str">
        <f>IF(Y7="",NA(),Y7)</f>
        <v>-</v>
      </c>
      <c r="Z6" s="35" t="str">
        <f t="shared" ref="Z6:AH6" si="4">IF(Z7="",NA(),Z7)</f>
        <v>-</v>
      </c>
      <c r="AA6" s="35" t="str">
        <f t="shared" si="4"/>
        <v>-</v>
      </c>
      <c r="AB6" s="35">
        <f t="shared" si="4"/>
        <v>118.35</v>
      </c>
      <c r="AC6" s="35">
        <f t="shared" si="4"/>
        <v>122.45</v>
      </c>
      <c r="AD6" s="35" t="str">
        <f t="shared" si="4"/>
        <v>-</v>
      </c>
      <c r="AE6" s="35" t="str">
        <f t="shared" si="4"/>
        <v>-</v>
      </c>
      <c r="AF6" s="35" t="str">
        <f t="shared" si="4"/>
        <v>-</v>
      </c>
      <c r="AG6" s="35">
        <f t="shared" si="4"/>
        <v>101.72</v>
      </c>
      <c r="AH6" s="35">
        <f t="shared" si="4"/>
        <v>103.34</v>
      </c>
      <c r="AI6" s="34" t="str">
        <f>IF(AI7="","",IF(AI7="-","【-】","【"&amp;SUBSTITUTE(TEXT(AI7,"#,##0.00"),"-","△")&amp;"】"))</f>
        <v>【102.87】</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112.88</v>
      </c>
      <c r="AS6" s="35">
        <f t="shared" si="5"/>
        <v>29.74</v>
      </c>
      <c r="AT6" s="34" t="str">
        <f>IF(AT7="","",IF(AT7="-","【-】","【"&amp;SUBSTITUTE(TEXT(AT7,"#,##0.00"),"-","△")&amp;"】"))</f>
        <v>【76.63】</v>
      </c>
      <c r="AU6" s="35" t="str">
        <f>IF(AU7="",NA(),AU7)</f>
        <v>-</v>
      </c>
      <c r="AV6" s="35" t="str">
        <f t="shared" ref="AV6:BD6" si="6">IF(AV7="",NA(),AV7)</f>
        <v>-</v>
      </c>
      <c r="AW6" s="35" t="str">
        <f t="shared" si="6"/>
        <v>-</v>
      </c>
      <c r="AX6" s="35">
        <f t="shared" si="6"/>
        <v>64.239999999999995</v>
      </c>
      <c r="AY6" s="35">
        <f t="shared" si="6"/>
        <v>118.8</v>
      </c>
      <c r="AZ6" s="35" t="str">
        <f t="shared" si="6"/>
        <v>-</v>
      </c>
      <c r="BA6" s="35" t="str">
        <f t="shared" si="6"/>
        <v>-</v>
      </c>
      <c r="BB6" s="35" t="str">
        <f t="shared" si="6"/>
        <v>-</v>
      </c>
      <c r="BC6" s="35">
        <f t="shared" si="6"/>
        <v>49.18</v>
      </c>
      <c r="BD6" s="35">
        <f t="shared" si="6"/>
        <v>53.44</v>
      </c>
      <c r="BE6" s="34" t="str">
        <f>IF(BE7="","",IF(BE7="-","【-】","【"&amp;SUBSTITUTE(TEXT(BE7,"#,##0.00"),"-","△")&amp;"】"))</f>
        <v>【49.61】</v>
      </c>
      <c r="BF6" s="35" t="str">
        <f>IF(BF7="",NA(),BF7)</f>
        <v>-</v>
      </c>
      <c r="BG6" s="35" t="str">
        <f t="shared" ref="BG6:BO6" si="7">IF(BG7="",NA(),BG7)</f>
        <v>-</v>
      </c>
      <c r="BH6" s="35" t="str">
        <f t="shared" si="7"/>
        <v>-</v>
      </c>
      <c r="BI6" s="35">
        <f t="shared" si="7"/>
        <v>1348</v>
      </c>
      <c r="BJ6" s="35">
        <f t="shared" si="7"/>
        <v>1498.53</v>
      </c>
      <c r="BK6" s="35" t="str">
        <f t="shared" si="7"/>
        <v>-</v>
      </c>
      <c r="BL6" s="35" t="str">
        <f t="shared" si="7"/>
        <v>-</v>
      </c>
      <c r="BM6" s="35" t="str">
        <f t="shared" si="7"/>
        <v>-</v>
      </c>
      <c r="BN6" s="35">
        <f t="shared" si="7"/>
        <v>1194.1500000000001</v>
      </c>
      <c r="BO6" s="35">
        <f t="shared" si="7"/>
        <v>1267.3900000000001</v>
      </c>
      <c r="BP6" s="34" t="str">
        <f>IF(BP7="","",IF(BP7="-","【-】","【"&amp;SUBSTITUTE(TEXT(BP7,"#,##0.00"),"-","△")&amp;"】"))</f>
        <v>【1,218.70】</v>
      </c>
      <c r="BQ6" s="35" t="str">
        <f>IF(BQ7="",NA(),BQ7)</f>
        <v>-</v>
      </c>
      <c r="BR6" s="35" t="str">
        <f t="shared" ref="BR6:BZ6" si="8">IF(BR7="",NA(),BR7)</f>
        <v>-</v>
      </c>
      <c r="BS6" s="35" t="str">
        <f t="shared" si="8"/>
        <v>-</v>
      </c>
      <c r="BT6" s="35">
        <f t="shared" si="8"/>
        <v>99.9</v>
      </c>
      <c r="BU6" s="35">
        <f t="shared" si="8"/>
        <v>100</v>
      </c>
      <c r="BV6" s="35" t="str">
        <f t="shared" si="8"/>
        <v>-</v>
      </c>
      <c r="BW6" s="35" t="str">
        <f t="shared" si="8"/>
        <v>-</v>
      </c>
      <c r="BX6" s="35" t="str">
        <f t="shared" si="8"/>
        <v>-</v>
      </c>
      <c r="BY6" s="35">
        <f t="shared" si="8"/>
        <v>72.260000000000005</v>
      </c>
      <c r="BZ6" s="35">
        <f t="shared" si="8"/>
        <v>84.3</v>
      </c>
      <c r="CA6" s="34" t="str">
        <f>IF(CA7="","",IF(CA7="-","【-】","【"&amp;SUBSTITUTE(TEXT(CA7,"#,##0.00"),"-","△")&amp;"】"))</f>
        <v>【74.17】</v>
      </c>
      <c r="CB6" s="35" t="str">
        <f>IF(CB7="",NA(),CB7)</f>
        <v>-</v>
      </c>
      <c r="CC6" s="35" t="str">
        <f t="shared" ref="CC6:CK6" si="9">IF(CC7="",NA(),CC7)</f>
        <v>-</v>
      </c>
      <c r="CD6" s="35" t="str">
        <f t="shared" si="9"/>
        <v>-</v>
      </c>
      <c r="CE6" s="35">
        <f t="shared" si="9"/>
        <v>190.57</v>
      </c>
      <c r="CF6" s="35">
        <f t="shared" si="9"/>
        <v>176.85</v>
      </c>
      <c r="CG6" s="35" t="str">
        <f t="shared" si="9"/>
        <v>-</v>
      </c>
      <c r="CH6" s="35" t="str">
        <f t="shared" si="9"/>
        <v>-</v>
      </c>
      <c r="CI6" s="35" t="str">
        <f t="shared" si="9"/>
        <v>-</v>
      </c>
      <c r="CJ6" s="35">
        <f t="shared" si="9"/>
        <v>230.02</v>
      </c>
      <c r="CK6" s="35">
        <f t="shared" si="9"/>
        <v>185.47</v>
      </c>
      <c r="CL6" s="34" t="str">
        <f>IF(CL7="","",IF(CL7="-","【-】","【"&amp;SUBSTITUTE(TEXT(CL7,"#,##0.00"),"-","△")&amp;"】"))</f>
        <v>【218.56】</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f t="shared" si="10"/>
        <v>42.56</v>
      </c>
      <c r="CV6" s="35">
        <f t="shared" si="10"/>
        <v>45.68</v>
      </c>
      <c r="CW6" s="34" t="str">
        <f>IF(CW7="","",IF(CW7="-","【-】","【"&amp;SUBSTITUTE(TEXT(CW7,"#,##0.00"),"-","△")&amp;"】"))</f>
        <v>【42.86】</v>
      </c>
      <c r="CX6" s="35" t="str">
        <f>IF(CX7="",NA(),CX7)</f>
        <v>-</v>
      </c>
      <c r="CY6" s="35" t="str">
        <f t="shared" ref="CY6:DG6" si="11">IF(CY7="",NA(),CY7)</f>
        <v>-</v>
      </c>
      <c r="CZ6" s="35" t="str">
        <f t="shared" si="11"/>
        <v>-</v>
      </c>
      <c r="DA6" s="35">
        <f t="shared" si="11"/>
        <v>79.23</v>
      </c>
      <c r="DB6" s="35">
        <f t="shared" si="11"/>
        <v>77.900000000000006</v>
      </c>
      <c r="DC6" s="35" t="str">
        <f t="shared" si="11"/>
        <v>-</v>
      </c>
      <c r="DD6" s="35" t="str">
        <f t="shared" si="11"/>
        <v>-</v>
      </c>
      <c r="DE6" s="35" t="str">
        <f t="shared" si="11"/>
        <v>-</v>
      </c>
      <c r="DF6" s="35">
        <f t="shared" si="11"/>
        <v>83.32</v>
      </c>
      <c r="DG6" s="35">
        <f t="shared" si="11"/>
        <v>87.96</v>
      </c>
      <c r="DH6" s="34" t="str">
        <f>IF(DH7="","",IF(DH7="-","【-】","【"&amp;SUBSTITUTE(TEXT(DH7,"#,##0.00"),"-","△")&amp;"】"))</f>
        <v>【84.20】</v>
      </c>
      <c r="DI6" s="35" t="str">
        <f>IF(DI7="",NA(),DI7)</f>
        <v>-</v>
      </c>
      <c r="DJ6" s="35" t="str">
        <f t="shared" ref="DJ6:DR6" si="12">IF(DJ7="",NA(),DJ7)</f>
        <v>-</v>
      </c>
      <c r="DK6" s="35" t="str">
        <f t="shared" si="12"/>
        <v>-</v>
      </c>
      <c r="DL6" s="35">
        <f t="shared" si="12"/>
        <v>2.25</v>
      </c>
      <c r="DM6" s="35">
        <f t="shared" si="12"/>
        <v>4.28</v>
      </c>
      <c r="DN6" s="35" t="str">
        <f t="shared" si="12"/>
        <v>-</v>
      </c>
      <c r="DO6" s="35" t="str">
        <f t="shared" si="12"/>
        <v>-</v>
      </c>
      <c r="DP6" s="35" t="str">
        <f t="shared" si="12"/>
        <v>-</v>
      </c>
      <c r="DQ6" s="35">
        <f t="shared" si="12"/>
        <v>24.68</v>
      </c>
      <c r="DR6" s="35">
        <f t="shared" si="12"/>
        <v>27.82</v>
      </c>
      <c r="DS6" s="34" t="str">
        <f>IF(DS7="","",IF(DS7="-","【-】","【"&amp;SUBSTITUTE(TEXT(DS7,"#,##0.00"),"-","△")&amp;"】"))</f>
        <v>【25.37】</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5">
        <f t="shared" si="13"/>
        <v>0.01</v>
      </c>
      <c r="EC6" s="34">
        <f t="shared" si="13"/>
        <v>0</v>
      </c>
      <c r="ED6" s="34" t="str">
        <f>IF(ED7="","",IF(ED7="-","【-】","【"&amp;SUBSTITUTE(TEXT(ED7,"#,##0.00"),"-","△")&amp;"】"))</f>
        <v>【6.20】</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0.13</v>
      </c>
      <c r="EN6" s="35">
        <f t="shared" si="14"/>
        <v>0.04</v>
      </c>
      <c r="EO6" s="34" t="str">
        <f>IF(EO7="","",IF(EO7="-","【-】","【"&amp;SUBSTITUTE(TEXT(EO7,"#,##0.00"),"-","△")&amp;"】"))</f>
        <v>【0.28】</v>
      </c>
    </row>
    <row r="7" spans="1:148" s="36" customFormat="1" x14ac:dyDescent="0.15">
      <c r="A7" s="28"/>
      <c r="B7" s="37">
        <v>2019</v>
      </c>
      <c r="C7" s="37">
        <v>162060</v>
      </c>
      <c r="D7" s="37">
        <v>46</v>
      </c>
      <c r="E7" s="37">
        <v>17</v>
      </c>
      <c r="F7" s="37">
        <v>4</v>
      </c>
      <c r="G7" s="37">
        <v>0</v>
      </c>
      <c r="H7" s="37" t="s">
        <v>96</v>
      </c>
      <c r="I7" s="37" t="s">
        <v>97</v>
      </c>
      <c r="J7" s="37" t="s">
        <v>98</v>
      </c>
      <c r="K7" s="37" t="s">
        <v>99</v>
      </c>
      <c r="L7" s="37" t="s">
        <v>100</v>
      </c>
      <c r="M7" s="37" t="s">
        <v>101</v>
      </c>
      <c r="N7" s="38" t="s">
        <v>102</v>
      </c>
      <c r="O7" s="38">
        <v>47.08</v>
      </c>
      <c r="P7" s="38">
        <v>39.83</v>
      </c>
      <c r="Q7" s="38">
        <v>87.09</v>
      </c>
      <c r="R7" s="38">
        <v>3593</v>
      </c>
      <c r="S7" s="38">
        <v>33284</v>
      </c>
      <c r="T7" s="38">
        <v>54.62</v>
      </c>
      <c r="U7" s="38">
        <v>609.37</v>
      </c>
      <c r="V7" s="38">
        <v>13212</v>
      </c>
      <c r="W7" s="38">
        <v>4.75</v>
      </c>
      <c r="X7" s="38">
        <v>2781.47</v>
      </c>
      <c r="Y7" s="38" t="s">
        <v>102</v>
      </c>
      <c r="Z7" s="38" t="s">
        <v>102</v>
      </c>
      <c r="AA7" s="38" t="s">
        <v>102</v>
      </c>
      <c r="AB7" s="38">
        <v>118.35</v>
      </c>
      <c r="AC7" s="38">
        <v>122.45</v>
      </c>
      <c r="AD7" s="38" t="s">
        <v>102</v>
      </c>
      <c r="AE7" s="38" t="s">
        <v>102</v>
      </c>
      <c r="AF7" s="38" t="s">
        <v>102</v>
      </c>
      <c r="AG7" s="38">
        <v>101.72</v>
      </c>
      <c r="AH7" s="38">
        <v>103.34</v>
      </c>
      <c r="AI7" s="38">
        <v>102.87</v>
      </c>
      <c r="AJ7" s="38" t="s">
        <v>102</v>
      </c>
      <c r="AK7" s="38" t="s">
        <v>102</v>
      </c>
      <c r="AL7" s="38" t="s">
        <v>102</v>
      </c>
      <c r="AM7" s="38">
        <v>0</v>
      </c>
      <c r="AN7" s="38">
        <v>0</v>
      </c>
      <c r="AO7" s="38" t="s">
        <v>102</v>
      </c>
      <c r="AP7" s="38" t="s">
        <v>102</v>
      </c>
      <c r="AQ7" s="38" t="s">
        <v>102</v>
      </c>
      <c r="AR7" s="38">
        <v>112.88</v>
      </c>
      <c r="AS7" s="38">
        <v>29.74</v>
      </c>
      <c r="AT7" s="38">
        <v>76.63</v>
      </c>
      <c r="AU7" s="38" t="s">
        <v>102</v>
      </c>
      <c r="AV7" s="38" t="s">
        <v>102</v>
      </c>
      <c r="AW7" s="38" t="s">
        <v>102</v>
      </c>
      <c r="AX7" s="38">
        <v>64.239999999999995</v>
      </c>
      <c r="AY7" s="38">
        <v>118.8</v>
      </c>
      <c r="AZ7" s="38" t="s">
        <v>102</v>
      </c>
      <c r="BA7" s="38" t="s">
        <v>102</v>
      </c>
      <c r="BB7" s="38" t="s">
        <v>102</v>
      </c>
      <c r="BC7" s="38">
        <v>49.18</v>
      </c>
      <c r="BD7" s="38">
        <v>53.44</v>
      </c>
      <c r="BE7" s="38">
        <v>49.61</v>
      </c>
      <c r="BF7" s="38" t="s">
        <v>102</v>
      </c>
      <c r="BG7" s="38" t="s">
        <v>102</v>
      </c>
      <c r="BH7" s="38" t="s">
        <v>102</v>
      </c>
      <c r="BI7" s="38">
        <v>1348</v>
      </c>
      <c r="BJ7" s="38">
        <v>1498.53</v>
      </c>
      <c r="BK7" s="38" t="s">
        <v>102</v>
      </c>
      <c r="BL7" s="38" t="s">
        <v>102</v>
      </c>
      <c r="BM7" s="38" t="s">
        <v>102</v>
      </c>
      <c r="BN7" s="38">
        <v>1194.1500000000001</v>
      </c>
      <c r="BO7" s="38">
        <v>1267.3900000000001</v>
      </c>
      <c r="BP7" s="38">
        <v>1218.7</v>
      </c>
      <c r="BQ7" s="38" t="s">
        <v>102</v>
      </c>
      <c r="BR7" s="38" t="s">
        <v>102</v>
      </c>
      <c r="BS7" s="38" t="s">
        <v>102</v>
      </c>
      <c r="BT7" s="38">
        <v>99.9</v>
      </c>
      <c r="BU7" s="38">
        <v>100</v>
      </c>
      <c r="BV7" s="38" t="s">
        <v>102</v>
      </c>
      <c r="BW7" s="38" t="s">
        <v>102</v>
      </c>
      <c r="BX7" s="38" t="s">
        <v>102</v>
      </c>
      <c r="BY7" s="38">
        <v>72.260000000000005</v>
      </c>
      <c r="BZ7" s="38">
        <v>84.3</v>
      </c>
      <c r="CA7" s="38">
        <v>74.17</v>
      </c>
      <c r="CB7" s="38" t="s">
        <v>102</v>
      </c>
      <c r="CC7" s="38" t="s">
        <v>102</v>
      </c>
      <c r="CD7" s="38" t="s">
        <v>102</v>
      </c>
      <c r="CE7" s="38">
        <v>190.57</v>
      </c>
      <c r="CF7" s="38">
        <v>176.85</v>
      </c>
      <c r="CG7" s="38" t="s">
        <v>102</v>
      </c>
      <c r="CH7" s="38" t="s">
        <v>102</v>
      </c>
      <c r="CI7" s="38" t="s">
        <v>102</v>
      </c>
      <c r="CJ7" s="38">
        <v>230.02</v>
      </c>
      <c r="CK7" s="38">
        <v>185.47</v>
      </c>
      <c r="CL7" s="38">
        <v>218.56</v>
      </c>
      <c r="CM7" s="38" t="s">
        <v>102</v>
      </c>
      <c r="CN7" s="38" t="s">
        <v>102</v>
      </c>
      <c r="CO7" s="38" t="s">
        <v>102</v>
      </c>
      <c r="CP7" s="38" t="s">
        <v>102</v>
      </c>
      <c r="CQ7" s="38" t="s">
        <v>102</v>
      </c>
      <c r="CR7" s="38" t="s">
        <v>102</v>
      </c>
      <c r="CS7" s="38" t="s">
        <v>102</v>
      </c>
      <c r="CT7" s="38" t="s">
        <v>102</v>
      </c>
      <c r="CU7" s="38">
        <v>42.56</v>
      </c>
      <c r="CV7" s="38">
        <v>45.68</v>
      </c>
      <c r="CW7" s="38">
        <v>42.86</v>
      </c>
      <c r="CX7" s="38" t="s">
        <v>102</v>
      </c>
      <c r="CY7" s="38" t="s">
        <v>102</v>
      </c>
      <c r="CZ7" s="38" t="s">
        <v>102</v>
      </c>
      <c r="DA7" s="38">
        <v>79.23</v>
      </c>
      <c r="DB7" s="38">
        <v>77.900000000000006</v>
      </c>
      <c r="DC7" s="38" t="s">
        <v>102</v>
      </c>
      <c r="DD7" s="38" t="s">
        <v>102</v>
      </c>
      <c r="DE7" s="38" t="s">
        <v>102</v>
      </c>
      <c r="DF7" s="38">
        <v>83.32</v>
      </c>
      <c r="DG7" s="38">
        <v>87.96</v>
      </c>
      <c r="DH7" s="38">
        <v>84.2</v>
      </c>
      <c r="DI7" s="38" t="s">
        <v>102</v>
      </c>
      <c r="DJ7" s="38" t="s">
        <v>102</v>
      </c>
      <c r="DK7" s="38" t="s">
        <v>102</v>
      </c>
      <c r="DL7" s="38">
        <v>2.25</v>
      </c>
      <c r="DM7" s="38">
        <v>4.28</v>
      </c>
      <c r="DN7" s="38" t="s">
        <v>102</v>
      </c>
      <c r="DO7" s="38" t="s">
        <v>102</v>
      </c>
      <c r="DP7" s="38" t="s">
        <v>102</v>
      </c>
      <c r="DQ7" s="38">
        <v>24.68</v>
      </c>
      <c r="DR7" s="38">
        <v>27.82</v>
      </c>
      <c r="DS7" s="38">
        <v>25.37</v>
      </c>
      <c r="DT7" s="38" t="s">
        <v>102</v>
      </c>
      <c r="DU7" s="38" t="s">
        <v>102</v>
      </c>
      <c r="DV7" s="38" t="s">
        <v>102</v>
      </c>
      <c r="DW7" s="38">
        <v>0</v>
      </c>
      <c r="DX7" s="38">
        <v>0</v>
      </c>
      <c r="DY7" s="38" t="s">
        <v>102</v>
      </c>
      <c r="DZ7" s="38" t="s">
        <v>102</v>
      </c>
      <c r="EA7" s="38" t="s">
        <v>102</v>
      </c>
      <c r="EB7" s="38">
        <v>0.01</v>
      </c>
      <c r="EC7" s="38">
        <v>0</v>
      </c>
      <c r="ED7" s="38">
        <v>6.2</v>
      </c>
      <c r="EE7" s="38" t="s">
        <v>102</v>
      </c>
      <c r="EF7" s="38" t="s">
        <v>102</v>
      </c>
      <c r="EG7" s="38" t="s">
        <v>102</v>
      </c>
      <c r="EH7" s="38">
        <v>0</v>
      </c>
      <c r="EI7" s="38">
        <v>0</v>
      </c>
      <c r="EJ7" s="38" t="s">
        <v>102</v>
      </c>
      <c r="EK7" s="38" t="s">
        <v>102</v>
      </c>
      <c r="EL7" s="38" t="s">
        <v>102</v>
      </c>
      <c r="EM7" s="38">
        <v>0.13</v>
      </c>
      <c r="EN7" s="38">
        <v>0.04</v>
      </c>
      <c r="EO7" s="38">
        <v>0.28000000000000003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112</v>
      </c>
      <c r="E13" t="s">
        <v>111</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2021-01-25T11:23:54Z</cp:lastPrinted>
  <dcterms:created xsi:type="dcterms:W3CDTF">2020-12-04T02:32:34Z</dcterms:created>
  <dcterms:modified xsi:type="dcterms:W3CDTF">2021-01-25T11:27:32Z</dcterms:modified>
  <cp:category/>
</cp:coreProperties>
</file>