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103共通財務\下水道事業\財政課・県市町村支援課照会（H25~）\Ｒ2\経営比較分析（県）\"/>
    </mc:Choice>
  </mc:AlternateContent>
  <workbookProtection workbookAlgorithmName="SHA-512" workbookHashValue="6J8Lka8GRIFEJNiNIRahsvBv9lQJMLrfNazP09wjBXHDOVugV28U/CrTtYxlpOkxXrwCPFPxpfTjE6f3a4vM8w==" workbookSaltValue="LRAok5gA7xUl8Px36jYHR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<sst xmlns="http://schemas.openxmlformats.org/spreadsheetml/2006/main" count="231" uniqueCount="118">
  <si>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</si>
  <si>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</si>
  <si>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</si>
  <si>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</si>
  <si>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</si>
  <si>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</si>
  <si>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</si>
  <si>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</si>
  <si>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</si>
  <si>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</si>
  <si>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</si>
  <si>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</si>
  <si>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</si>
  <si>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</si>
  <si>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</si>
  <si>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</si>
  <si>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</si>
  <si>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</si>
  <si>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</si>
  <si>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</si>
  <si>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</si>
  <si>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</si>
  <si>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</si>
  <si>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</si>
  <si>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</si>
  <si>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</si>
  <si>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</si>
  <si>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</si>
  <si>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</si>
  <si>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</si>
  <si>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</si>
  <si>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</si>
  <si>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</si>
  <si>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</si>
  <si>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</si>
  <si>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</si>
  <si>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</si>
  <si>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</si>
  <si>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</si>
  <si>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</si>
  <si>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</si>
  <si>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</si>
  <si>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</si>
  <si>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</si>
  <si>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</si>
  <si>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</si>
  <si>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</si>
  <si>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</si>
  <si>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</si>
  <si>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</si>
  <si>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</si>
  <si>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</si>
  <si>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</si>
  <si>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</si>
  <si>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</si>
  <si>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</si>
  <si>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</si>
  <si>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</si>
  <si>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</si>
  <si>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</si>
  <si>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</si>
  <si>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</si>
  <si>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</si>
  <si>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</si>
  <si>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</si>
  <si>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</si>
  <si>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</si>
  <si>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</si>
  <si>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</si>
  <si>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</si>
  <si>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</si>
  <si>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</si>
  <si>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</si>
  <si>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</si>
  <si>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</si>
  <si>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</si>
  <si>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</si>
  <si>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</si>
  <si>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</si>
  <si>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</si>
  <si>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</si>
  <si>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</si>
  <si>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</si>
  <si>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</si>
  <si>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</si>
  <si>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</si>
  <si>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</si>
  <si>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</si>
  <si>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</si>
  <si>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</si>
  <si>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</si>
  <si>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</si>
  <si>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</si>
  <si>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</si>
  <si>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</si>
  <si>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</si>
  <si>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黒部市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</si>
  <si>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</si>
  <si>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</si>
  <si>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</si>
  <si>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</si>
  <si>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</si>
  <si>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</si>
  <si>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</si>
  <si>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</si>
  <si>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</si>
  <si>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</si>
  <si>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</si>
  <si>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</si>
  <si>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</si>
  <si>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</si>
  <si>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</si>
  <si>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</si>
  <si>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</si>
  <si>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</si>
  <si>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将来の人口減少による使用料収入の減、施設の老朽化等に伴う更新に備えた財源の確保を図る観点から、5年毎に使用料の見直しを行うこととしており、上下水道料金検討委員会から得た提言内容を踏まえ、料金の見直しを行い、経営基盤の強化と持続可能な事業運営に努める。
経営戦略については令和２年度中に策定予定である。</t>
    <phoneticPr fontId="4"/>
  </si>
  <si>
    <t xml:space="preserve">経常収支比率について、令和元年度は黒字となっており、かつ累積欠損金は発生していない。
流動比率については、現在類似団体よりも高い水準であるものの、近年建設改良工事を多く実施しているため、今後企業債償還が増加し、流動負債が増加する見込である。
企業債残高対事業規模比率について、前年度から大きく減少し類似団体と比べ低い値となったのは、決算統計の算出方法を変更したことが要因である。
経費回収率について、類似団体と同水準程度であるものの、汚水処理に係る費用は一般会計からの繰入金に依存しているため、使用料増加や費用削減への取組が必要である。
施設利用率については、令和元年度に晴天時現在処理能力数値の見直しを実施したため、比率が増加している。
水洗化率については、現在水洗便所設置済人口が管路延長により年々増加している。今後も管路延長工事を実施予定であることから、付近の世帯への早期接続へ向けた啓発活動が必要である。
</t>
    <rPh sb="11" eb="13">
      <t>レイワ</t>
    </rPh>
    <rPh sb="13" eb="14">
      <t>ガン</t>
    </rPh>
    <rPh sb="54" eb="56">
      <t>ゲンザイ</t>
    </rPh>
    <rPh sb="56" eb="58">
      <t>ルイジ</t>
    </rPh>
    <rPh sb="58" eb="60">
      <t>ダンタイ</t>
    </rPh>
    <rPh sb="63" eb="64">
      <t>タカ</t>
    </rPh>
    <rPh sb="65" eb="67">
      <t>スイジュン</t>
    </rPh>
    <rPh sb="74" eb="76">
      <t>キンネン</t>
    </rPh>
    <rPh sb="76" eb="78">
      <t>ケンセツ</t>
    </rPh>
    <rPh sb="78" eb="80">
      <t>カイリョウ</t>
    </rPh>
    <rPh sb="80" eb="82">
      <t>コウジ</t>
    </rPh>
    <rPh sb="83" eb="84">
      <t>オオ</t>
    </rPh>
    <rPh sb="85" eb="87">
      <t>ジッシ</t>
    </rPh>
    <rPh sb="94" eb="96">
      <t>コンゴ</t>
    </rPh>
    <rPh sb="96" eb="98">
      <t>キギョウ</t>
    </rPh>
    <rPh sb="98" eb="99">
      <t>サイ</t>
    </rPh>
    <rPh sb="99" eb="101">
      <t>ショウカン</t>
    </rPh>
    <rPh sb="102" eb="104">
      <t>ゾウカ</t>
    </rPh>
    <rPh sb="106" eb="108">
      <t>リュウドウ</t>
    </rPh>
    <rPh sb="108" eb="110">
      <t>フサイ</t>
    </rPh>
    <rPh sb="111" eb="113">
      <t>ゾウカ</t>
    </rPh>
    <rPh sb="115" eb="117">
      <t>ミコ</t>
    </rPh>
    <rPh sb="220" eb="222">
      <t>オスイ</t>
    </rPh>
    <rPh sb="222" eb="224">
      <t>ショリ</t>
    </rPh>
    <rPh sb="225" eb="226">
      <t>カカ</t>
    </rPh>
    <rPh sb="227" eb="229">
      <t>ヒヨウ</t>
    </rPh>
    <rPh sb="250" eb="253">
      <t>シヨウリョウ</t>
    </rPh>
    <rPh sb="253" eb="255">
      <t>ゾウカ</t>
    </rPh>
    <rPh sb="256" eb="258">
      <t>ヒヨウ</t>
    </rPh>
    <rPh sb="258" eb="260">
      <t>サクゲン</t>
    </rPh>
    <rPh sb="262" eb="264">
      <t>トリクミ</t>
    </rPh>
    <rPh sb="265" eb="267">
      <t>ヒツヨウ</t>
    </rPh>
    <rPh sb="273" eb="275">
      <t>シセツ</t>
    </rPh>
    <rPh sb="275" eb="278">
      <t>リヨウリツ</t>
    </rPh>
    <rPh sb="284" eb="286">
      <t>レイワ</t>
    </rPh>
    <rPh sb="286" eb="288">
      <t>ガンネン</t>
    </rPh>
    <rPh sb="288" eb="289">
      <t>ド</t>
    </rPh>
    <rPh sb="290" eb="292">
      <t>セイテン</t>
    </rPh>
    <rPh sb="292" eb="293">
      <t>ジ</t>
    </rPh>
    <rPh sb="293" eb="295">
      <t>ゲンザイ</t>
    </rPh>
    <rPh sb="295" eb="297">
      <t>ショリ</t>
    </rPh>
    <rPh sb="297" eb="299">
      <t>ノウリョク</t>
    </rPh>
    <rPh sb="299" eb="301">
      <t>スウチ</t>
    </rPh>
    <rPh sb="302" eb="304">
      <t>ミナオ</t>
    </rPh>
    <rPh sb="306" eb="308">
      <t>ジッシ</t>
    </rPh>
    <rPh sb="313" eb="315">
      <t>ヒリツ</t>
    </rPh>
    <rPh sb="316" eb="318">
      <t>ゾウカ</t>
    </rPh>
    <rPh sb="347" eb="349">
      <t>カンロ</t>
    </rPh>
    <rPh sb="349" eb="351">
      <t>エンチョウ</t>
    </rPh>
    <rPh sb="366" eb="368">
      <t>カンロ</t>
    </rPh>
    <rPh sb="368" eb="370">
      <t>エンチョウ</t>
    </rPh>
    <rPh sb="370" eb="372">
      <t>コウジ</t>
    </rPh>
    <rPh sb="373" eb="375">
      <t>ジッシ</t>
    </rPh>
    <rPh sb="375" eb="377">
      <t>ヨテイ</t>
    </rPh>
    <rPh sb="385" eb="387">
      <t>フキン</t>
    </rPh>
    <rPh sb="388" eb="390">
      <t>セタイ</t>
    </rPh>
    <rPh sb="392" eb="394">
      <t>ソウキ</t>
    </rPh>
    <rPh sb="394" eb="396">
      <t>セツゾク</t>
    </rPh>
    <rPh sb="397" eb="398">
      <t>ム</t>
    </rPh>
    <rPh sb="400" eb="402">
      <t>ケイハツ</t>
    </rPh>
    <rPh sb="402" eb="404">
      <t>カツドウ</t>
    </rPh>
    <rPh sb="405" eb="407">
      <t>ヒツヨウ</t>
    </rPh>
    <phoneticPr fontId="4"/>
  </si>
  <si>
    <r>
      <t>当市における特定環境保全下水道事業の創設は昭和61年であることから、法定耐用年数を経過した管渠等はない。
有形固定資産減価償却率は上昇傾向にあるものの全国平均値、類似団体平均値よりも低い状況にある。
今後、効率的な施設の管理と持続的な処理機能を確保するため、計画的</t>
    </r>
    <r>
      <rPr>
        <sz val="11"/>
        <color rgb="FFFF0000"/>
        <rFont val="ＭＳ ゴシック"/>
        <family val="3"/>
        <charset val="128"/>
      </rPr>
      <t>に</t>
    </r>
    <r>
      <rPr>
        <sz val="11"/>
        <color theme="1"/>
        <rFont val="ＭＳ ゴシック"/>
        <family val="3"/>
        <charset val="128"/>
      </rPr>
      <t>設備更新</t>
    </r>
    <r>
      <rPr>
        <sz val="11"/>
        <color rgb="FFFF0000"/>
        <rFont val="ＭＳ ゴシック"/>
        <family val="3"/>
        <charset val="128"/>
      </rPr>
      <t>を行う必要がある。</t>
    </r>
    <rPh sb="6" eb="8">
      <t>トクテイ</t>
    </rPh>
    <rPh sb="8" eb="10">
      <t>カンキョウ</t>
    </rPh>
    <rPh sb="10" eb="12">
      <t>ホゼン</t>
    </rPh>
    <rPh sb="100" eb="102">
      <t>コンゴ</t>
    </rPh>
    <rPh sb="138" eb="139">
      <t>オコナ</t>
    </rPh>
    <rPh sb="140" eb="14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</si>
</sst>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ED-4F19-A21C-8DC4ECC7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7760"/>
        <c:axId val="523738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0.15</c:v>
                </c:pt>
                <c:pt idx="3">
                  <c:v>0.06</c:v>
                </c:pt>
                <c:pt idx="4">
                  <c:v>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ED-4F19-A21C-8DC4ECC7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7760"/>
        <c:axId val="523738936"/>
      </c:lineChart>
      <c:dateAx>
        <c:axId val="523737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38936"/>
        <c:crosses val="autoZero"/>
        <c:auto val="1"/>
        <c:lblOffset val="100"/>
        <c:baseTimeUnit val="years"/>
      </c:dateAx>
      <c:valAx>
        <c:axId val="523738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41.22</c:v>
                </c:pt>
                <c:pt idx="1">
                  <c:v>38.72</c:v>
                </c:pt>
                <c:pt idx="2">
                  <c:v>43.49</c:v>
                </c:pt>
                <c:pt idx="3">
                  <c:v>46.8</c:v>
                </c:pt>
                <c:pt idx="4">
                  <c:v>58.77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B9-4FC9-B3A1-B6258C60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419424"/>
        <c:axId val="52642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43.18</c:v>
                </c:pt>
                <c:pt idx="2">
                  <c:v>42.38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9-4FC9-B3A1-B6258C60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19424"/>
        <c:axId val="526421384"/>
      </c:lineChart>
      <c:dateAx>
        <c:axId val="526419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6421384"/>
        <c:crosses val="autoZero"/>
        <c:auto val="1"/>
        <c:lblOffset val="100"/>
        <c:baseTimeUnit val="years"/>
      </c:dateAx>
      <c:valAx>
        <c:axId val="52642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641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89.93</c:v>
                </c:pt>
                <c:pt idx="1">
                  <c:v>90.06</c:v>
                </c:pt>
                <c:pt idx="2">
                  <c:v>90.93</c:v>
                </c:pt>
                <c:pt idx="3">
                  <c:v>92.01</c:v>
                </c:pt>
                <c:pt idx="4">
                  <c:v>93.71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8-4E66-8D6F-C22F5693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420992"/>
        <c:axId val="52641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86.43</c:v>
                </c:pt>
                <c:pt idx="2">
                  <c:v>87.01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D8-4E66-8D6F-C22F5693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0992"/>
        <c:axId val="526418248"/>
      </c:lineChart>
      <c:dateAx>
        <c:axId val="526420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6418248"/>
        <c:crosses val="autoZero"/>
        <c:auto val="1"/>
        <c:lblOffset val="100"/>
        <c:baseTimeUnit val="years"/>
      </c:dateAx>
      <c:valAx>
        <c:axId val="52641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642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</c:v>
                </c:pt>
                <c:pt idx="1">
                  <c:v>103.74</c:v>
                </c:pt>
                <c:pt idx="2">
                  <c:v>101.18</c:v>
                </c:pt>
                <c:pt idx="3">
                  <c:v>100.18</c:v>
                </c:pt>
                <c:pt idx="4">
                  <c:v>101.01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83-41AB-806B-F51392D4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9328"/>
        <c:axId val="52373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101.17</c:v>
                </c:pt>
                <c:pt idx="2">
                  <c:v>103.61</c:v>
                </c:pt>
                <c:pt idx="3">
                  <c:v>102.95</c:v>
                </c:pt>
                <c:pt idx="4">
                  <c:v>103.34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83-41AB-806B-F51392D4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9328"/>
        <c:axId val="523736584"/>
      </c:lineChart>
      <c:dateAx>
        <c:axId val="523739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36584"/>
        <c:crosses val="autoZero"/>
        <c:auto val="1"/>
        <c:lblOffset val="100"/>
        <c:baseTimeUnit val="years"/>
      </c:dateAx>
      <c:valAx>
        <c:axId val="523736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15.19</c:v>
                </c:pt>
                <c:pt idx="1">
                  <c:v>17.41</c:v>
                </c:pt>
                <c:pt idx="2">
                  <c:v>19.190000000000001</c:v>
                </c:pt>
                <c:pt idx="3">
                  <c:v>21.01</c:v>
                </c:pt>
                <c:pt idx="4">
                  <c:v>22.93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0-4E22-86BD-B2D984B5F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9720"/>
        <c:axId val="52373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28.48</c:v>
                </c:pt>
                <c:pt idx="2">
                  <c:v>28.59</c:v>
                </c:pt>
                <c:pt idx="3">
                  <c:v>26.56</c:v>
                </c:pt>
                <c:pt idx="4">
                  <c:v>27.82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70-4E22-86BD-B2D984B5F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9720"/>
        <c:axId val="523738152"/>
      </c:lineChart>
      <c:dateAx>
        <c:axId val="523739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38152"/>
        <c:crosses val="autoZero"/>
        <c:auto val="1"/>
        <c:lblOffset val="100"/>
        <c:baseTimeUnit val="years"/>
      </c:dateAx>
      <c:valAx>
        <c:axId val="523738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F-4D32-8024-E830E603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5408"/>
        <c:axId val="52373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F-4D32-8024-E830E603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5408"/>
        <c:axId val="523732272"/>
      </c:lineChart>
      <c:dateAx>
        <c:axId val="523735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32272"/>
        <c:crosses val="autoZero"/>
        <c:auto val="1"/>
        <c:lblOffset val="100"/>
        <c:baseTimeUnit val="years"/>
      </c:dateAx>
      <c:valAx>
        <c:axId val="52373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54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F7-4326-A824-FB758D56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40112"/>
        <c:axId val="5237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68.930000000000007</c:v>
                </c:pt>
                <c:pt idx="2">
                  <c:v>80.63</c:v>
                </c:pt>
                <c:pt idx="3">
                  <c:v>27.02</c:v>
                </c:pt>
                <c:pt idx="4">
                  <c:v>29.74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F7-4326-A824-FB758D561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40112"/>
        <c:axId val="523740896"/>
      </c:lineChart>
      <c:dateAx>
        <c:axId val="52374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40896"/>
        <c:crosses val="autoZero"/>
        <c:auto val="1"/>
        <c:lblOffset val="100"/>
        <c:baseTimeUnit val="years"/>
      </c:dateAx>
      <c:valAx>
        <c:axId val="52374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4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205.94</c:v>
                </c:pt>
                <c:pt idx="1">
                  <c:v>190.57</c:v>
                </c:pt>
                <c:pt idx="2">
                  <c:v>160.91999999999999</c:v>
                </c:pt>
                <c:pt idx="3">
                  <c:v>149.18</c:v>
                </c:pt>
                <c:pt idx="4">
                  <c:v>154.08000000000001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F8-4532-9290-D8D96123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6192"/>
        <c:axId val="52373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70.42</c:v>
                </c:pt>
                <c:pt idx="2">
                  <c:v>70.92</c:v>
                </c:pt>
                <c:pt idx="3">
                  <c:v>60.67</c:v>
                </c:pt>
                <c:pt idx="4">
                  <c:v>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F8-4532-9290-D8D96123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6192"/>
        <c:axId val="523732664"/>
      </c:lineChart>
      <c:dateAx>
        <c:axId val="52373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32664"/>
        <c:crosses val="autoZero"/>
        <c:auto val="1"/>
        <c:lblOffset val="100"/>
        <c:baseTimeUnit val="years"/>
      </c:dateAx>
      <c:valAx>
        <c:axId val="52373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2111.39</c:v>
                </c:pt>
                <c:pt idx="1">
                  <c:v>1797.67</c:v>
                </c:pt>
                <c:pt idx="2">
                  <c:v>1618.38</c:v>
                </c:pt>
                <c:pt idx="3">
                  <c:v>1631.39</c:v>
                </c:pt>
                <c:pt idx="4">
                  <c:v>1016.01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66-4A5D-B333-21BF187E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1488"/>
        <c:axId val="52372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1467.94</c:v>
                </c:pt>
                <c:pt idx="2">
                  <c:v>1144.94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66-4A5D-B333-21BF187E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1488"/>
        <c:axId val="523729136"/>
      </c:lineChart>
      <c:dateAx>
        <c:axId val="523731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29136"/>
        <c:crosses val="autoZero"/>
        <c:auto val="1"/>
        <c:lblOffset val="100"/>
        <c:baseTimeUnit val="years"/>
      </c:dateAx>
      <c:valAx>
        <c:axId val="52372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82.4</c:v>
                </c:pt>
                <c:pt idx="1">
                  <c:v>96.97</c:v>
                </c:pt>
                <c:pt idx="2">
                  <c:v>86.79</c:v>
                </c:pt>
                <c:pt idx="3">
                  <c:v>91.79</c:v>
                </c:pt>
                <c:pt idx="4">
                  <c:v>84.7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70-47AD-BA13-7722E284C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733056"/>
        <c:axId val="52374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83.3</c:v>
                </c:pt>
                <c:pt idx="2">
                  <c:v>88.16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70-47AD-BA13-7722E284C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33056"/>
        <c:axId val="523742856"/>
      </c:lineChart>
      <c:dateAx>
        <c:axId val="523733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3742856"/>
        <c:crosses val="autoZero"/>
        <c:auto val="1"/>
        <c:lblOffset val="100"/>
        <c:baseTimeUnit val="years"/>
      </c:dateAx>
      <c:valAx>
        <c:axId val="52374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373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130.63999999999999</c:v>
                </c:pt>
                <c:pt idx="1">
                  <c:v>127.53</c:v>
                </c:pt>
                <c:pt idx="2">
                  <c:v>150</c:v>
                </c:pt>
                <c:pt idx="3">
                  <c:v>150</c:v>
                </c:pt>
                <c:pt idx="4">
                  <c:v>160.86000000000001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C-4EB3-8D1F-B6CADFEDE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777024"/>
        <c:axId val="52641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184.56</c:v>
                </c:pt>
                <c:pt idx="2">
                  <c:v>173.89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5C-4EB3-8D1F-B6CADFEDE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77024"/>
        <c:axId val="526418640"/>
      </c:lineChart>
      <c:dateAx>
        <c:axId val="5217770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26418640"/>
        <c:crosses val="autoZero"/>
        <c:auto val="1"/>
        <c:lblOffset val="100"/>
        <c:baseTimeUnit val="years"/>
      </c:dateAx>
      <c:valAx>
        <c:axId val="52641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177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28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黒部市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41116</v>
      </c>
      <c r="AM8" s="51"/>
      <c r="AN8" s="51"/>
      <c r="AO8" s="51"/>
      <c r="AP8" s="51"/>
      <c r="AQ8" s="51"/>
      <c r="AR8" s="51"/>
      <c r="AS8" s="51"/>
      <c r="AT8" s="46">
        <f>データ!T6</f>
        <v>426.31</v>
      </c>
      <c r="AU8" s="46"/>
      <c r="AV8" s="46"/>
      <c r="AW8" s="46"/>
      <c r="AX8" s="46"/>
      <c r="AY8" s="46"/>
      <c r="AZ8" s="46"/>
      <c r="BA8" s="46"/>
      <c r="BB8" s="46">
        <f>データ!U6</f>
        <v>96.45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49.73</v>
      </c>
      <c r="J10" s="46"/>
      <c r="K10" s="46"/>
      <c r="L10" s="46"/>
      <c r="M10" s="46"/>
      <c r="N10" s="46"/>
      <c r="O10" s="46"/>
      <c r="P10" s="46">
        <f>データ!P6</f>
        <v>23.55</v>
      </c>
      <c r="Q10" s="46"/>
      <c r="R10" s="46"/>
      <c r="S10" s="46"/>
      <c r="T10" s="46"/>
      <c r="U10" s="46"/>
      <c r="V10" s="46"/>
      <c r="W10" s="46">
        <f>データ!Q6</f>
        <v>76.95</v>
      </c>
      <c r="X10" s="46"/>
      <c r="Y10" s="46"/>
      <c r="Z10" s="46"/>
      <c r="AA10" s="46"/>
      <c r="AB10" s="46"/>
      <c r="AC10" s="46"/>
      <c r="AD10" s="51">
        <f>データ!R6</f>
        <v>3006</v>
      </c>
      <c r="AE10" s="51"/>
      <c r="AF10" s="51"/>
      <c r="AG10" s="51"/>
      <c r="AH10" s="51"/>
      <c r="AI10" s="51"/>
      <c r="AJ10" s="51"/>
      <c r="AK10" s="2"/>
      <c r="AL10" s="51">
        <f>データ!V6</f>
        <v>9651</v>
      </c>
      <c r="AM10" s="51"/>
      <c r="AN10" s="51"/>
      <c r="AO10" s="51"/>
      <c r="AP10" s="51"/>
      <c r="AQ10" s="51"/>
      <c r="AR10" s="51"/>
      <c r="AS10" s="51"/>
      <c r="AT10" s="46">
        <f>データ!W6</f>
        <v>3.41</v>
      </c>
      <c r="AU10" s="46"/>
      <c r="AV10" s="46"/>
      <c r="AW10" s="46"/>
      <c r="AX10" s="46"/>
      <c r="AY10" s="46"/>
      <c r="AZ10" s="46"/>
      <c r="BA10" s="46"/>
      <c r="BB10" s="46">
        <f>データ!X6</f>
        <v>2830.21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vEpQBVUpGKtGSR/OwGf5haPCCUP+Z0IPanI1oypvwvtYGtaCs3u/Ad1J1DTq4eTRtKNZCb4lDy8FuRbdXJlJIg==" saltValue="aM9C6NswzfnGDe+FiOiLT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162078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黒部市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>
        <f t="shared" si="3"/>
        <v>49.73</v>
      </c>
      <c r="P6" s="34">
        <f t="shared" si="3"/>
        <v>23.55</v>
      </c>
      <c r="Q6" s="34">
        <f t="shared" si="3"/>
        <v>76.95</v>
      </c>
      <c r="R6" s="34">
        <f t="shared" si="3"/>
        <v>3006</v>
      </c>
      <c r="S6" s="34">
        <f t="shared" si="3"/>
        <v>41116</v>
      </c>
      <c r="T6" s="34">
        <f t="shared" si="3"/>
        <v>426.31</v>
      </c>
      <c r="U6" s="34">
        <f t="shared" si="3"/>
        <v>96.45</v>
      </c>
      <c r="V6" s="34">
        <f t="shared" si="3"/>
        <v>9651</v>
      </c>
      <c r="W6" s="34">
        <f t="shared" si="3"/>
        <v>3.41</v>
      </c>
      <c r="X6" s="34">
        <f t="shared" si="3"/>
        <v>2830.21</v>
      </c>
      <c r="Y6" s="35">
        <f>IF(Y7="",NA(),Y7)</f>
        <v>100.2</v>
      </c>
      <c r="Z6" s="35">
        <f t="shared" ref="Z6:AH6" si="4">IF(Z7="",NA(),Z7)</f>
        <v>103.74</v>
      </c>
      <c r="AA6" s="35">
        <f t="shared" si="4"/>
        <v>101.18</v>
      </c>
      <c r="AB6" s="35">
        <f t="shared" si="4"/>
        <v>100.18</v>
      </c>
      <c r="AC6" s="35">
        <f t="shared" si="4"/>
        <v>101.01</v>
      </c>
      <c r="AD6" s="35">
        <f t="shared" si="4"/>
        <v>100.94</v>
      </c>
      <c r="AE6" s="35">
        <f t="shared" si="4"/>
        <v>101.17</v>
      </c>
      <c r="AF6" s="35">
        <f t="shared" si="4"/>
        <v>103.61</v>
      </c>
      <c r="AG6" s="35">
        <f t="shared" si="4"/>
        <v>102.95</v>
      </c>
      <c r="AH6" s="35">
        <f t="shared" si="4"/>
        <v>103.34</v>
      </c>
      <c r="AI6" s="34" t="str">
        <f>IF(AI7="","",IF(AI7="-","【-】","【"&amp;SUBSTITUTE(TEXT(AI7,"#,##0.00"),"-","△")&amp;"】"))</f>
        <v>【102.87】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101.85</v>
      </c>
      <c r="AP6" s="35">
        <f t="shared" si="5"/>
        <v>68.930000000000007</v>
      </c>
      <c r="AQ6" s="35">
        <f t="shared" si="5"/>
        <v>80.63</v>
      </c>
      <c r="AR6" s="35">
        <f t="shared" si="5"/>
        <v>27.02</v>
      </c>
      <c r="AS6" s="35">
        <f t="shared" si="5"/>
        <v>29.74</v>
      </c>
      <c r="AT6" s="34" t="str">
        <f>IF(AT7="","",IF(AT7="-","【-】","【"&amp;SUBSTITUTE(TEXT(AT7,"#,##0.00"),"-","△")&amp;"】"))</f>
        <v>【76.63】</v>
      </c>
      <c r="AU6" s="35">
        <f>IF(AU7="",NA(),AU7)</f>
        <v>205.94</v>
      </c>
      <c r="AV6" s="35">
        <f t="shared" ref="AV6:BD6" si="6">IF(AV7="",NA(),AV7)</f>
        <v>190.57</v>
      </c>
      <c r="AW6" s="35">
        <f t="shared" si="6"/>
        <v>160.91999999999999</v>
      </c>
      <c r="AX6" s="35">
        <f t="shared" si="6"/>
        <v>149.18</v>
      </c>
      <c r="AY6" s="35">
        <f t="shared" si="6"/>
        <v>154.08000000000001</v>
      </c>
      <c r="AZ6" s="35">
        <f t="shared" si="6"/>
        <v>49.07</v>
      </c>
      <c r="BA6" s="35">
        <f t="shared" si="6"/>
        <v>70.42</v>
      </c>
      <c r="BB6" s="35">
        <f t="shared" si="6"/>
        <v>70.92</v>
      </c>
      <c r="BC6" s="35">
        <f t="shared" si="6"/>
        <v>60.67</v>
      </c>
      <c r="BD6" s="35">
        <f t="shared" si="6"/>
        <v>53.44</v>
      </c>
      <c r="BE6" s="34" t="str">
        <f>IF(BE7="","",IF(BE7="-","【-】","【"&amp;SUBSTITUTE(TEXT(BE7,"#,##0.00"),"-","△")&amp;"】"))</f>
        <v>【49.61】</v>
      </c>
      <c r="BF6" s="35">
        <f>IF(BF7="",NA(),BF7)</f>
        <v>2111.39</v>
      </c>
      <c r="BG6" s="35">
        <f t="shared" ref="BG6:BO6" si="7">IF(BG7="",NA(),BG7)</f>
        <v>1797.67</v>
      </c>
      <c r="BH6" s="35">
        <f t="shared" si="7"/>
        <v>1618.38</v>
      </c>
      <c r="BI6" s="35">
        <f t="shared" si="7"/>
        <v>1631.39</v>
      </c>
      <c r="BJ6" s="35">
        <f t="shared" si="7"/>
        <v>1016.01</v>
      </c>
      <c r="BK6" s="35">
        <f t="shared" si="7"/>
        <v>1434.89</v>
      </c>
      <c r="BL6" s="35">
        <f t="shared" si="7"/>
        <v>1467.94</v>
      </c>
      <c r="BM6" s="35">
        <f t="shared" si="7"/>
        <v>1144.94</v>
      </c>
      <c r="BN6" s="35">
        <f t="shared" si="7"/>
        <v>1252.71</v>
      </c>
      <c r="BO6" s="35">
        <f t="shared" si="7"/>
        <v>1267.3900000000001</v>
      </c>
      <c r="BP6" s="34" t="str">
        <f>IF(BP7="","",IF(BP7="-","【-】","【"&amp;SUBSTITUTE(TEXT(BP7,"#,##0.00"),"-","△")&amp;"】"))</f>
        <v>【1,218.70】</v>
      </c>
      <c r="BQ6" s="35">
        <f>IF(BQ7="",NA(),BQ7)</f>
        <v>82.4</v>
      </c>
      <c r="BR6" s="35">
        <f t="shared" ref="BR6:BZ6" si="8">IF(BR7="",NA(),BR7)</f>
        <v>96.97</v>
      </c>
      <c r="BS6" s="35">
        <f t="shared" si="8"/>
        <v>86.79</v>
      </c>
      <c r="BT6" s="35">
        <f t="shared" si="8"/>
        <v>91.79</v>
      </c>
      <c r="BU6" s="35">
        <f t="shared" si="8"/>
        <v>84.7</v>
      </c>
      <c r="BV6" s="35">
        <f t="shared" si="8"/>
        <v>66.22</v>
      </c>
      <c r="BW6" s="35">
        <f t="shared" si="8"/>
        <v>83.3</v>
      </c>
      <c r="BX6" s="35">
        <f t="shared" si="8"/>
        <v>88.16</v>
      </c>
      <c r="BY6" s="35">
        <f t="shared" si="8"/>
        <v>87.03</v>
      </c>
      <c r="BZ6" s="35">
        <f t="shared" si="8"/>
        <v>84.3</v>
      </c>
      <c r="CA6" s="34" t="str">
        <f>IF(CA7="","",IF(CA7="-","【-】","【"&amp;SUBSTITUTE(TEXT(CA7,"#,##0.00"),"-","△")&amp;"】"))</f>
        <v>【74.17】</v>
      </c>
      <c r="CB6" s="35">
        <f>IF(CB7="",NA(),CB7)</f>
        <v>130.63999999999999</v>
      </c>
      <c r="CC6" s="35">
        <f t="shared" ref="CC6:CK6" si="9">IF(CC7="",NA(),CC7)</f>
        <v>127.53</v>
      </c>
      <c r="CD6" s="35">
        <f t="shared" si="9"/>
        <v>150</v>
      </c>
      <c r="CE6" s="35">
        <f t="shared" si="9"/>
        <v>150</v>
      </c>
      <c r="CF6" s="35">
        <f t="shared" si="9"/>
        <v>160.86000000000001</v>
      </c>
      <c r="CG6" s="35">
        <f t="shared" si="9"/>
        <v>246.72</v>
      </c>
      <c r="CH6" s="35">
        <f t="shared" si="9"/>
        <v>184.56</v>
      </c>
      <c r="CI6" s="35">
        <f t="shared" si="9"/>
        <v>173.89</v>
      </c>
      <c r="CJ6" s="35">
        <f t="shared" si="9"/>
        <v>177.02</v>
      </c>
      <c r="CK6" s="35">
        <f t="shared" si="9"/>
        <v>185.47</v>
      </c>
      <c r="CL6" s="34" t="str">
        <f>IF(CL7="","",IF(CL7="-","【-】","【"&amp;SUBSTITUTE(TEXT(CL7,"#,##0.00"),"-","△")&amp;"】"))</f>
        <v>【218.56】</v>
      </c>
      <c r="CM6" s="35">
        <f>IF(CM7="",NA(),CM7)</f>
        <v>41.22</v>
      </c>
      <c r="CN6" s="35">
        <f t="shared" ref="CN6:CV6" si="10">IF(CN7="",NA(),CN7)</f>
        <v>38.72</v>
      </c>
      <c r="CO6" s="35">
        <f t="shared" si="10"/>
        <v>43.49</v>
      </c>
      <c r="CP6" s="35">
        <f t="shared" si="10"/>
        <v>46.8</v>
      </c>
      <c r="CQ6" s="35">
        <f t="shared" si="10"/>
        <v>58.77</v>
      </c>
      <c r="CR6" s="35">
        <f t="shared" si="10"/>
        <v>41.35</v>
      </c>
      <c r="CS6" s="35">
        <f t="shared" si="10"/>
        <v>43.18</v>
      </c>
      <c r="CT6" s="35">
        <f t="shared" si="10"/>
        <v>42.38</v>
      </c>
      <c r="CU6" s="35">
        <f t="shared" si="10"/>
        <v>46.17</v>
      </c>
      <c r="CV6" s="35">
        <f t="shared" si="10"/>
        <v>45.68</v>
      </c>
      <c r="CW6" s="34" t="str">
        <f>IF(CW7="","",IF(CW7="-","【-】","【"&amp;SUBSTITUTE(TEXT(CW7,"#,##0.00"),"-","△")&amp;"】"))</f>
        <v>【42.86】</v>
      </c>
      <c r="CX6" s="35">
        <f>IF(CX7="",NA(),CX7)</f>
        <v>89.93</v>
      </c>
      <c r="CY6" s="35">
        <f t="shared" ref="CY6:DG6" si="11">IF(CY7="",NA(),CY7)</f>
        <v>90.06</v>
      </c>
      <c r="CZ6" s="35">
        <f t="shared" si="11"/>
        <v>90.93</v>
      </c>
      <c r="DA6" s="35">
        <f t="shared" si="11"/>
        <v>92.01</v>
      </c>
      <c r="DB6" s="35">
        <f t="shared" si="11"/>
        <v>93.71</v>
      </c>
      <c r="DC6" s="35">
        <f t="shared" si="11"/>
        <v>82.9</v>
      </c>
      <c r="DD6" s="35">
        <f t="shared" si="11"/>
        <v>86.43</v>
      </c>
      <c r="DE6" s="35">
        <f t="shared" si="11"/>
        <v>87.01</v>
      </c>
      <c r="DF6" s="35">
        <f t="shared" si="11"/>
        <v>87.84</v>
      </c>
      <c r="DG6" s="35">
        <f t="shared" si="11"/>
        <v>87.96</v>
      </c>
      <c r="DH6" s="34" t="str">
        <f>IF(DH7="","",IF(DH7="-","【-】","【"&amp;SUBSTITUTE(TEXT(DH7,"#,##0.00"),"-","△")&amp;"】"))</f>
        <v>【84.20】</v>
      </c>
      <c r="DI6" s="35">
        <f>IF(DI7="",NA(),DI7)</f>
        <v>15.19</v>
      </c>
      <c r="DJ6" s="35">
        <f t="shared" ref="DJ6:DR6" si="12">IF(DJ7="",NA(),DJ7)</f>
        <v>17.41</v>
      </c>
      <c r="DK6" s="35">
        <f t="shared" si="12"/>
        <v>19.190000000000001</v>
      </c>
      <c r="DL6" s="35">
        <f t="shared" si="12"/>
        <v>21.01</v>
      </c>
      <c r="DM6" s="35">
        <f t="shared" si="12"/>
        <v>22.93</v>
      </c>
      <c r="DN6" s="35">
        <f t="shared" si="12"/>
        <v>22.79</v>
      </c>
      <c r="DO6" s="35">
        <f t="shared" si="12"/>
        <v>28.48</v>
      </c>
      <c r="DP6" s="35">
        <f t="shared" si="12"/>
        <v>28.59</v>
      </c>
      <c r="DQ6" s="35">
        <f t="shared" si="12"/>
        <v>26.56</v>
      </c>
      <c r="DR6" s="35">
        <f t="shared" si="12"/>
        <v>27.82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0.04</v>
      </c>
      <c r="EL6" s="35">
        <f t="shared" si="14"/>
        <v>0.15</v>
      </c>
      <c r="EM6" s="35">
        <f t="shared" si="14"/>
        <v>0.06</v>
      </c>
      <c r="EN6" s="35">
        <f t="shared" si="14"/>
        <v>0.04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162078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49.73</v>
      </c>
      <c r="P7" s="38">
        <v>23.55</v>
      </c>
      <c r="Q7" s="38">
        <v>76.95</v>
      </c>
      <c r="R7" s="38">
        <v>3006</v>
      </c>
      <c r="S7" s="38">
        <v>41116</v>
      </c>
      <c r="T7" s="38">
        <v>426.31</v>
      </c>
      <c r="U7" s="38">
        <v>96.45</v>
      </c>
      <c r="V7" s="38">
        <v>9651</v>
      </c>
      <c r="W7" s="38">
        <v>3.41</v>
      </c>
      <c r="X7" s="38">
        <v>2830.21</v>
      </c>
      <c r="Y7" s="38">
        <v>100.2</v>
      </c>
      <c r="Z7" s="38">
        <v>103.74</v>
      </c>
      <c r="AA7" s="38">
        <v>101.18</v>
      </c>
      <c r="AB7" s="38">
        <v>100.18</v>
      </c>
      <c r="AC7" s="38">
        <v>101.01</v>
      </c>
      <c r="AD7" s="38">
        <v>100.94</v>
      </c>
      <c r="AE7" s="38">
        <v>101.17</v>
      </c>
      <c r="AF7" s="38">
        <v>103.61</v>
      </c>
      <c r="AG7" s="38">
        <v>102.95</v>
      </c>
      <c r="AH7" s="38">
        <v>103.34</v>
      </c>
      <c r="AI7" s="38">
        <v>102.87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101.85</v>
      </c>
      <c r="AP7" s="38">
        <v>68.930000000000007</v>
      </c>
      <c r="AQ7" s="38">
        <v>80.63</v>
      </c>
      <c r="AR7" s="38">
        <v>27.02</v>
      </c>
      <c r="AS7" s="38">
        <v>29.74</v>
      </c>
      <c r="AT7" s="38">
        <v>76.63</v>
      </c>
      <c r="AU7" s="38">
        <v>205.94</v>
      </c>
      <c r="AV7" s="38">
        <v>190.57</v>
      </c>
      <c r="AW7" s="38">
        <v>160.91999999999999</v>
      </c>
      <c r="AX7" s="38">
        <v>149.18</v>
      </c>
      <c r="AY7" s="38">
        <v>154.08000000000001</v>
      </c>
      <c r="AZ7" s="38">
        <v>49.07</v>
      </c>
      <c r="BA7" s="38">
        <v>70.42</v>
      </c>
      <c r="BB7" s="38">
        <v>70.92</v>
      </c>
      <c r="BC7" s="38">
        <v>60.67</v>
      </c>
      <c r="BD7" s="38">
        <v>53.44</v>
      </c>
      <c r="BE7" s="38">
        <v>49.61</v>
      </c>
      <c r="BF7" s="38">
        <v>2111.39</v>
      </c>
      <c r="BG7" s="38">
        <v>1797.67</v>
      </c>
      <c r="BH7" s="38">
        <v>1618.38</v>
      </c>
      <c r="BI7" s="38">
        <v>1631.39</v>
      </c>
      <c r="BJ7" s="38">
        <v>1016.01</v>
      </c>
      <c r="BK7" s="38">
        <v>1434.89</v>
      </c>
      <c r="BL7" s="38">
        <v>1467.94</v>
      </c>
      <c r="BM7" s="38">
        <v>1144.94</v>
      </c>
      <c r="BN7" s="38">
        <v>1252.71</v>
      </c>
      <c r="BO7" s="38">
        <v>1267.3900000000001</v>
      </c>
      <c r="BP7" s="38">
        <v>1218.7</v>
      </c>
      <c r="BQ7" s="38">
        <v>82.4</v>
      </c>
      <c r="BR7" s="38">
        <v>96.97</v>
      </c>
      <c r="BS7" s="38">
        <v>86.79</v>
      </c>
      <c r="BT7" s="38">
        <v>91.79</v>
      </c>
      <c r="BU7" s="38">
        <v>84.7</v>
      </c>
      <c r="BV7" s="38">
        <v>66.22</v>
      </c>
      <c r="BW7" s="38">
        <v>83.3</v>
      </c>
      <c r="BX7" s="38">
        <v>88.16</v>
      </c>
      <c r="BY7" s="38">
        <v>87.03</v>
      </c>
      <c r="BZ7" s="38">
        <v>84.3</v>
      </c>
      <c r="CA7" s="38">
        <v>74.17</v>
      </c>
      <c r="CB7" s="38">
        <v>130.63999999999999</v>
      </c>
      <c r="CC7" s="38">
        <v>127.53</v>
      </c>
      <c r="CD7" s="38">
        <v>150</v>
      </c>
      <c r="CE7" s="38">
        <v>150</v>
      </c>
      <c r="CF7" s="38">
        <v>160.86000000000001</v>
      </c>
      <c r="CG7" s="38">
        <v>246.72</v>
      </c>
      <c r="CH7" s="38">
        <v>184.56</v>
      </c>
      <c r="CI7" s="38">
        <v>173.89</v>
      </c>
      <c r="CJ7" s="38">
        <v>177.02</v>
      </c>
      <c r="CK7" s="38">
        <v>185.47</v>
      </c>
      <c r="CL7" s="38">
        <v>218.56</v>
      </c>
      <c r="CM7" s="38">
        <v>41.22</v>
      </c>
      <c r="CN7" s="38">
        <v>38.72</v>
      </c>
      <c r="CO7" s="38">
        <v>43.49</v>
      </c>
      <c r="CP7" s="38">
        <v>46.8</v>
      </c>
      <c r="CQ7" s="38">
        <v>58.77</v>
      </c>
      <c r="CR7" s="38">
        <v>41.35</v>
      </c>
      <c r="CS7" s="38">
        <v>43.18</v>
      </c>
      <c r="CT7" s="38">
        <v>42.38</v>
      </c>
      <c r="CU7" s="38">
        <v>46.17</v>
      </c>
      <c r="CV7" s="38">
        <v>45.68</v>
      </c>
      <c r="CW7" s="38">
        <v>42.86</v>
      </c>
      <c r="CX7" s="38">
        <v>89.93</v>
      </c>
      <c r="CY7" s="38">
        <v>90.06</v>
      </c>
      <c r="CZ7" s="38">
        <v>90.93</v>
      </c>
      <c r="DA7" s="38">
        <v>92.01</v>
      </c>
      <c r="DB7" s="38">
        <v>93.71</v>
      </c>
      <c r="DC7" s="38">
        <v>82.9</v>
      </c>
      <c r="DD7" s="38">
        <v>86.43</v>
      </c>
      <c r="DE7" s="38">
        <v>87.01</v>
      </c>
      <c r="DF7" s="38">
        <v>87.84</v>
      </c>
      <c r="DG7" s="38">
        <v>87.96</v>
      </c>
      <c r="DH7" s="38">
        <v>84.2</v>
      </c>
      <c r="DI7" s="38">
        <v>15.19</v>
      </c>
      <c r="DJ7" s="38">
        <v>17.41</v>
      </c>
      <c r="DK7" s="38">
        <v>19.190000000000001</v>
      </c>
      <c r="DL7" s="38">
        <v>21.01</v>
      </c>
      <c r="DM7" s="38">
        <v>22.93</v>
      </c>
      <c r="DN7" s="38">
        <v>22.79</v>
      </c>
      <c r="DO7" s="38">
        <v>28.48</v>
      </c>
      <c r="DP7" s="38">
        <v>28.59</v>
      </c>
      <c r="DQ7" s="38">
        <v>26.56</v>
      </c>
      <c r="DR7" s="38">
        <v>27.82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</v>
      </c>
      <c r="EC7" s="38">
        <v>0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0.04</v>
      </c>
      <c r="EL7" s="38">
        <v>0.15</v>
      </c>
      <c r="EM7" s="38">
        <v>0.06</v>
      </c>
      <c r="EN7" s="38">
        <v>0.04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110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2021-01-25T23:35:27Z</cp:lastPrinted>
  <dcterms:created xsi:type="dcterms:W3CDTF">2020-12-04T02:32:35Z</dcterms:created>
  <dcterms:modified xsi:type="dcterms:W3CDTF">2021-02-03T07:22:57Z</dcterms:modified>
  <cp:category/>
</cp:coreProperties>
</file>