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fiFqgH5KJFscSf61iu/JiF8obkNSNReihaIPaVVGCQfjMKvALTumdwpYez8fqPVsUI9xUXJm/x1vsgkWeyoGQ==" workbookSaltValue="QqVdc7rcfbspTXsKjZGhq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<sst xmlns="http://schemas.openxmlformats.org/spreadsheetml/2006/main" xmlns:r="http://schemas.openxmlformats.org/officeDocument/2006/relationships" count="116" uniqueCount="116">
  <si>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</si>
  <si>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</si>
  <si>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</si>
  <si>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</si>
  <si>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</si>
  <si>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</si>
  <si>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</si>
  <si>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</si>
  <si>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</si>
  <si>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</si>
  <si>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</si>
  <si>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</si>
  <si>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</si>
  <si>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</si>
  <si>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</si>
  <si>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</si>
  <si>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</si>
  <si>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</si>
  <si>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</si>
  <si>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</si>
  <si>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</si>
  <si>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</si>
  <si>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</si>
  <si>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</si>
  <si>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</si>
  <si>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</si>
  <si>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</si>
  <si>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</si>
  <si>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</si>
  <si>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</si>
  <si>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</si>
  <si>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</si>
  <si>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</si>
  <si>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</si>
  <si>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</si>
  <si>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</si>
  <si>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</si>
  <si>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</si>
  <si>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</si>
  <si>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</si>
  <si>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</si>
  <si>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</si>
  <si>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</si>
  <si>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</si>
  <si>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</si>
  <si>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</si>
  <si>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</si>
  <si>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</si>
  <si>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</si>
  <si>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</si>
  <si>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</si>
  <si>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</si>
  <si>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</si>
  <si>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</si>
  <si>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</si>
  <si>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</si>
  <si>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</si>
  <si>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</si>
  <si>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</si>
  <si>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</si>
  <si>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</si>
  <si>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</si>
  <si>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</si>
  <si>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</si>
  <si>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</si>
  <si>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</si>
  <si>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</si>
  <si>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</si>
  <si>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</si>
  <si>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</si>
  <si>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</si>
  <si>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</si>
  <si>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</si>
  <si>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</si>
  <si>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</si>
  <si>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</si>
  <si>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</si>
  <si>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</si>
  <si>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</si>
  <si>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</si>
  <si>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</si>
  <si>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</si>
  <si>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</si>
  <si>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</si>
  <si>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</si>
  <si>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</si>
  <si>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</si>
  <si>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</si>
  <si>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</si>
  <si>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</si>
  <si>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</si>
  <si>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</si>
  <si>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</si>
  <si>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</si>
  <si>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</si>
  <si>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</si>
  <si>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</si>
  <si>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</si>
  <si>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</si>
  <si>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</si>
  <si>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</si>
  <si>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</si>
  <si>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</si>
  <si>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</si>
  <si>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</si>
  <si>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</si>
  <si>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</si>
  <si>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</si>
  <si>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</si>
  <si>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</si>
  <si>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</si>
  <si>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</si>
  <si>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</si>
  <si>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本市の公共下水道事業は、概ね整備終了しており、企業債の償還も順次終了することから、今後は経営状況の改善が見込まれる。
　本市全体の汚水処理人口普及率は、令和元年度末で８８．４％で、未整備地域の早期整備を図るために下水道整備基本計画の見直しを行う。事業効率の高い整備を行うことで水洗化率の向上による使用料を確保し、経営の健全化に努める。
　経営戦略については令和元年度に策定しており、令和６年度に見直しを予定する。</t>
    <rPh sb="13" eb="14">
      <t>オオム</t>
    </rPh>
    <rPh sb="15" eb="17">
      <t>セイビ</t>
    </rPh>
    <rPh sb="24" eb="26">
      <t>キギョウ</t>
    </rPh>
    <rPh sb="77" eb="79">
      <t>レイワ</t>
    </rPh>
    <rPh sb="79" eb="81">
      <t>ガンネン</t>
    </rPh>
    <rPh sb="124" eb="126">
      <t>ジギョウ</t>
    </rPh>
    <rPh sb="126" eb="128">
      <t>コウリツ</t>
    </rPh>
    <rPh sb="129" eb="130">
      <t>タカ</t>
    </rPh>
    <rPh sb="134" eb="135">
      <t>オコナ</t>
    </rPh>
    <phoneticPr fontId="1"/>
  </si>
  <si>
    <t xml:space="preserve">①収益的収支比率、⑤経費回収率　
１００％を下回っているのは企業債の元利償還金の比率が高い状況によるものである。
④企業債残高対事業規模比率　
平成３年の供用開始に伴う初期投資に係る企業債の償還が進んでいることから、事業規模に対する企業債残高は減少傾向となっている。今年度の増加は流域下水道事業の新規発行増加によるものである。
⑥汚水処理原価　
横ばい傾向にある。
⑧水洗化率　
上昇傾向で、類似団体と比較して高い状況であるが、今後も広報等により接続促進を図る。
※①⑤⑥の経営指標については、平成２４年度から小矢部川流域下水道事業の新規投資に伴う建設負担金を、公共下水道に計上していることから、見かけ上経営の健全性がより低い数値となっている点に留意が必要である。
※今年度は、地方公営企業法の適用に伴う打切決算による影響がある点に留意が必要である。
</t>
    <rPh sb="30" eb="32">
      <t>キギョウ</t>
    </rPh>
    <rPh sb="91" eb="93">
      <t>キギョウ</t>
    </rPh>
    <rPh sb="133" eb="136">
      <t>コンネンド</t>
    </rPh>
    <rPh sb="137" eb="139">
      <t>ゾウカ</t>
    </rPh>
    <rPh sb="140" eb="142">
      <t>リュウイキ</t>
    </rPh>
    <rPh sb="142" eb="145">
      <t>ゲスイドウ</t>
    </rPh>
    <rPh sb="145" eb="147">
      <t>ジギョウ</t>
    </rPh>
    <rPh sb="148" eb="150">
      <t>シンキ</t>
    </rPh>
    <rPh sb="150" eb="152">
      <t>ハッコウ</t>
    </rPh>
    <rPh sb="152" eb="154">
      <t>ゾウカ</t>
    </rPh>
    <rPh sb="190" eb="192">
      <t>ジョウショウ</t>
    </rPh>
    <rPh sb="228" eb="229">
      <t>ハカ</t>
    </rPh>
    <rPh sb="340" eb="342">
      <t>チホウ</t>
    </rPh>
    <rPh sb="342" eb="344">
      <t>コウエイ</t>
    </rPh>
    <rPh sb="344" eb="346">
      <t>キギョウ</t>
    </rPh>
    <rPh sb="346" eb="347">
      <t>ホウ</t>
    </rPh>
    <rPh sb="348" eb="350">
      <t>テキヨウ</t>
    </rPh>
    <rPh sb="351" eb="352">
      <t>トモナ</t>
    </rPh>
    <rPh sb="353" eb="355">
      <t>ウチキ</t>
    </rPh>
    <rPh sb="355" eb="357">
      <t>ケッサン</t>
    </rPh>
    <rPh sb="360" eb="362">
      <t>エイキョウ</t>
    </rPh>
    <rPh sb="365" eb="366">
      <t>テン</t>
    </rPh>
    <rPh sb="367" eb="369">
      <t>リュウイ</t>
    </rPh>
    <rPh sb="370" eb="372">
      <t>ヒツヨウ</t>
    </rPh>
    <phoneticPr fontId="1"/>
  </si>
  <si>
    <t>　本市の公共下水道事業については、平成３年の供用開始で、法定耐用年数を経過していないため、当面大規模な施設更新は見込んでいない。
　平成３０年度に策定したストックマネジメント計画に基づき、計画的・効果的な更新を行う。</t>
    <rPh sb="1" eb="3">
      <t>ホンシ</t>
    </rPh>
    <rPh sb="35" eb="37">
      <t>ケイカ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</si>
</sst>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c:v>
                </c:pt>
                <c:pt idx="2">
                  <c:v>0.13</c:v>
                </c:pt>
                <c:pt idx="3">
                  <c:v>0.12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65.430000000000007</c:v>
                </c:pt>
                <c:pt idx="1">
                  <c:v>66.989999999999995</c:v>
                </c:pt>
                <c:pt idx="2">
                  <c:v>76.180000000000007</c:v>
                </c:pt>
                <c:pt idx="3">
                  <c:v>77.319999999999993</c:v>
                </c:pt>
                <c:pt idx="4">
                  <c:v>69.900000000000006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884.43</c:v>
                </c:pt>
                <c:pt idx="1">
                  <c:v>802.04</c:v>
                </c:pt>
                <c:pt idx="2">
                  <c:v>723.97</c:v>
                </c:pt>
                <c:pt idx="3">
                  <c:v>702.07</c:v>
                </c:pt>
                <c:pt idx="4">
                  <c:v>750.91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1162.3599999999999</c:v>
                </c:pt>
                <c:pt idx="1">
                  <c:v>1047.6500000000001</c:v>
                </c:pt>
                <c:pt idx="2">
                  <c:v>1124.26</c:v>
                </c:pt>
                <c:pt idx="3">
                  <c:v>1048.23</c:v>
                </c:pt>
                <c:pt idx="4">
                  <c:v>1130.42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72.650000000000006</c:v>
                </c:pt>
                <c:pt idx="1">
                  <c:v>71.23</c:v>
                </c:pt>
                <c:pt idx="2">
                  <c:v>78.959999999999994</c:v>
                </c:pt>
                <c:pt idx="3">
                  <c:v>80.209999999999994</c:v>
                </c:pt>
                <c:pt idx="4">
                  <c:v>74.16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68.209999999999994</c:v>
                </c:pt>
                <c:pt idx="1">
                  <c:v>74.040000000000006</c:v>
                </c:pt>
                <c:pt idx="2">
                  <c:v>80.58</c:v>
                </c:pt>
                <c:pt idx="3">
                  <c:v>78.92</c:v>
                </c:pt>
                <c:pt idx="4">
                  <c:v>74.17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242.19</c:v>
                </c:pt>
                <c:pt idx="1">
                  <c:v>247.71</c:v>
                </c:pt>
                <c:pt idx="2">
                  <c:v>223.94</c:v>
                </c:pt>
                <c:pt idx="3">
                  <c:v>220</c:v>
                </c:pt>
                <c:pt idx="4">
                  <c:v>199.91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250.84</c:v>
                </c:pt>
                <c:pt idx="1">
                  <c:v>235.61</c:v>
                </c:pt>
                <c:pt idx="2">
                  <c:v>216.21</c:v>
                </c:pt>
                <c:pt idx="3">
                  <c:v>220.31</c:v>
                </c:pt>
                <c:pt idx="4">
                  <c:v>230.95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49.39</c:v>
                </c:pt>
                <c:pt idx="1">
                  <c:v>49.25</c:v>
                </c:pt>
                <c:pt idx="2">
                  <c:v>50.24</c:v>
                </c:pt>
                <c:pt idx="3">
                  <c:v>49.68</c:v>
                </c:pt>
                <c:pt idx="4">
                  <c:v>49.27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95.24</c:v>
                </c:pt>
                <c:pt idx="1">
                  <c:v>95.47</c:v>
                </c:pt>
                <c:pt idx="2">
                  <c:v>95.86</c:v>
                </c:pt>
                <c:pt idx="3">
                  <c:v>95.65</c:v>
                </c:pt>
                <c:pt idx="4">
                  <c:v>96.11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83.96</c:v>
                </c:pt>
                <c:pt idx="1">
                  <c:v>84.12</c:v>
                </c:pt>
                <c:pt idx="2">
                  <c:v>84.17</c:v>
                </c:pt>
                <c:pt idx="3">
                  <c:v>83.35</c:v>
                </c:pt>
                <c:pt idx="4">
                  <c:v>83.16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V22"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48354</v>
      </c>
      <c r="AM8" s="22"/>
      <c r="AN8" s="22"/>
      <c r="AO8" s="22"/>
      <c r="AP8" s="22"/>
      <c r="AQ8" s="22"/>
      <c r="AR8" s="22"/>
      <c r="AS8" s="22"/>
      <c r="AT8" s="7">
        <f>データ!T6</f>
        <v>127.03</v>
      </c>
      <c r="AU8" s="7"/>
      <c r="AV8" s="7"/>
      <c r="AW8" s="7"/>
      <c r="AX8" s="7"/>
      <c r="AY8" s="7"/>
      <c r="AZ8" s="7"/>
      <c r="BA8" s="7"/>
      <c r="BB8" s="7">
        <f>データ!U6</f>
        <v>380.65</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23</v>
      </c>
      <c r="Q9" s="5"/>
      <c r="R9" s="5"/>
      <c r="S9" s="5"/>
      <c r="T9" s="5"/>
      <c r="U9" s="5"/>
      <c r="V9" s="5"/>
      <c r="W9" s="5" t="s">
        <v>26</v>
      </c>
      <c r="X9" s="5"/>
      <c r="Y9" s="5"/>
      <c r="Z9" s="5"/>
      <c r="AA9" s="5"/>
      <c r="AB9" s="5"/>
      <c r="AC9" s="5"/>
      <c r="AD9" s="5" t="s">
        <v>0</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9" t="s">
        <v>33</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27.69</v>
      </c>
      <c r="Q10" s="7"/>
      <c r="R10" s="7"/>
      <c r="S10" s="7"/>
      <c r="T10" s="7"/>
      <c r="U10" s="7"/>
      <c r="V10" s="7"/>
      <c r="W10" s="7">
        <f>データ!Q6</f>
        <v>90.88</v>
      </c>
      <c r="X10" s="7"/>
      <c r="Y10" s="7"/>
      <c r="Z10" s="7"/>
      <c r="AA10" s="7"/>
      <c r="AB10" s="7"/>
      <c r="AC10" s="7"/>
      <c r="AD10" s="22">
        <f>データ!R6</f>
        <v>3300</v>
      </c>
      <c r="AE10" s="22"/>
      <c r="AF10" s="22"/>
      <c r="AG10" s="22"/>
      <c r="AH10" s="22"/>
      <c r="AI10" s="22"/>
      <c r="AJ10" s="22"/>
      <c r="AK10" s="2"/>
      <c r="AL10" s="22">
        <f>データ!V6</f>
        <v>13361</v>
      </c>
      <c r="AM10" s="22"/>
      <c r="AN10" s="22"/>
      <c r="AO10" s="22"/>
      <c r="AP10" s="22"/>
      <c r="AQ10" s="22"/>
      <c r="AR10" s="22"/>
      <c r="AS10" s="22"/>
      <c r="AT10" s="7">
        <f>データ!W6</f>
        <v>5.73</v>
      </c>
      <c r="AU10" s="7"/>
      <c r="AV10" s="7"/>
      <c r="AW10" s="7"/>
      <c r="AX10" s="7"/>
      <c r="AY10" s="7"/>
      <c r="AZ10" s="7"/>
      <c r="BA10" s="7"/>
      <c r="BB10" s="7">
        <f>データ!X6</f>
        <v>2331.7600000000002</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42</v>
      </c>
      <c r="I85" s="12" t="s">
        <v>13</v>
      </c>
      <c r="J85" s="12" t="s">
        <v>49</v>
      </c>
      <c r="K85" s="12" t="s">
        <v>50</v>
      </c>
      <c r="L85" s="12" t="s">
        <v>31</v>
      </c>
      <c r="M85" s="12" t="s">
        <v>35</v>
      </c>
      <c r="N85" s="12" t="s">
        <v>51</v>
      </c>
      <c r="O85" s="12" t="s">
        <v>52</v>
      </c>
    </row>
    <row r="86" spans="1:78" hidden="1">
      <c r="B86" s="12"/>
      <c r="C86" s="12"/>
      <c r="D86" s="12"/>
      <c r="E86" s="12" t="str">
        <f>データ!AI6</f>
        <v/>
      </c>
      <c r="F86" s="12" t="s">
        <v>39</v>
      </c>
      <c r="G86" s="12" t="s">
        <v>39</v>
      </c>
      <c r="H86" s="12" t="str">
        <f>データ!BP6</f>
        <v>【682.51】</v>
      </c>
      <c r="I86" s="12" t="str">
        <f>データ!CA6</f>
        <v>【100.34】</v>
      </c>
      <c r="J86" s="12" t="str">
        <f>データ!CL6</f>
        <v>【136.15】</v>
      </c>
      <c r="K86" s="12" t="str">
        <f>データ!CW6</f>
        <v>【59.64】</v>
      </c>
      <c r="L86" s="12" t="str">
        <f>データ!DH6</f>
        <v>【95.35】</v>
      </c>
      <c r="M86" s="12" t="s">
        <v>39</v>
      </c>
      <c r="N86" s="12" t="s">
        <v>39</v>
      </c>
      <c r="O86" s="12" t="str">
        <f>データ!EO6</f>
        <v>【0.22】</v>
      </c>
    </row>
  </sheetData>
  <sheetProtection algorithmName="SHA-512" hashValue="uDa86s6XI3JSiOijZL4d7gkdhLq04E8m4MSsUdrgscq9tPRZB5oXKVPSochIUmjqknMrob9xwjSMdvfx5B+gkQ==" saltValue="ntBFUfqmFvbRkJPL5IDzX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7</v>
      </c>
      <c r="F3" s="62" t="s">
        <v>6</v>
      </c>
      <c r="G3" s="62" t="s">
        <v>22</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46</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3</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8</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2019</v>
      </c>
      <c r="C6" s="65">
        <f t="shared" si="1"/>
        <v>162086</v>
      </c>
      <c r="D6" s="65">
        <f t="shared" si="1"/>
        <v>47</v>
      </c>
      <c r="E6" s="65">
        <f t="shared" si="1"/>
        <v>17</v>
      </c>
      <c r="F6" s="65">
        <f t="shared" si="1"/>
        <v>1</v>
      </c>
      <c r="G6" s="65">
        <f t="shared" si="1"/>
        <v>0</v>
      </c>
      <c r="H6" s="65" t="str">
        <f t="shared" si="1"/>
        <v>富山県　砺波市</v>
      </c>
      <c r="I6" s="65" t="str">
        <f t="shared" si="1"/>
        <v>法非適用</v>
      </c>
      <c r="J6" s="65" t="str">
        <f t="shared" si="1"/>
        <v>下水道事業</v>
      </c>
      <c r="K6" s="65" t="str">
        <f t="shared" si="1"/>
        <v>公共下水道</v>
      </c>
      <c r="L6" s="65" t="str">
        <f t="shared" si="1"/>
        <v>Cd2</v>
      </c>
      <c r="M6" s="65" t="str">
        <f t="shared" si="1"/>
        <v>非設置</v>
      </c>
      <c r="N6" s="74" t="str">
        <f t="shared" si="1"/>
        <v>-</v>
      </c>
      <c r="O6" s="74" t="str">
        <f t="shared" si="1"/>
        <v>該当数値なし</v>
      </c>
      <c r="P6" s="74">
        <f t="shared" si="1"/>
        <v>27.69</v>
      </c>
      <c r="Q6" s="74">
        <f t="shared" si="1"/>
        <v>90.88</v>
      </c>
      <c r="R6" s="74">
        <f t="shared" si="1"/>
        <v>3300</v>
      </c>
      <c r="S6" s="74">
        <f t="shared" si="1"/>
        <v>48354</v>
      </c>
      <c r="T6" s="74">
        <f t="shared" si="1"/>
        <v>127.03</v>
      </c>
      <c r="U6" s="74">
        <f t="shared" si="1"/>
        <v>380.65</v>
      </c>
      <c r="V6" s="74">
        <f t="shared" si="1"/>
        <v>13361</v>
      </c>
      <c r="W6" s="74">
        <f t="shared" si="1"/>
        <v>5.73</v>
      </c>
      <c r="X6" s="74">
        <f t="shared" si="1"/>
        <v>2331.7600000000002</v>
      </c>
      <c r="Y6" s="82">
        <f t="shared" ref="Y6:AH6" si="2">IF(Y7="",NA(),Y7)</f>
        <v>65.430000000000007</v>
      </c>
      <c r="Z6" s="82">
        <f t="shared" si="2"/>
        <v>66.989999999999995</v>
      </c>
      <c r="AA6" s="82">
        <f t="shared" si="2"/>
        <v>76.180000000000007</v>
      </c>
      <c r="AB6" s="82">
        <f t="shared" si="2"/>
        <v>77.319999999999993</v>
      </c>
      <c r="AC6" s="82">
        <f t="shared" si="2"/>
        <v>69.900000000000006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884.43</v>
      </c>
      <c r="BG6" s="82">
        <f t="shared" si="5"/>
        <v>802.04</v>
      </c>
      <c r="BH6" s="82">
        <f t="shared" si="5"/>
        <v>723.97</v>
      </c>
      <c r="BI6" s="82">
        <f t="shared" si="5"/>
        <v>702.07</v>
      </c>
      <c r="BJ6" s="82">
        <f t="shared" si="5"/>
        <v>750.91</v>
      </c>
      <c r="BK6" s="82">
        <f t="shared" si="5"/>
        <v>1162.3599999999999</v>
      </c>
      <c r="BL6" s="82">
        <f t="shared" si="5"/>
        <v>1047.6500000000001</v>
      </c>
      <c r="BM6" s="82">
        <f t="shared" si="5"/>
        <v>1124.26</v>
      </c>
      <c r="BN6" s="82">
        <f t="shared" si="5"/>
        <v>1048.23</v>
      </c>
      <c r="BO6" s="82">
        <f t="shared" si="5"/>
        <v>1130.42</v>
      </c>
      <c r="BP6" s="74" t="str">
        <f>IF(BP7="","",IF(BP7="-","【-】","【"&amp;SUBSTITUTE(TEXT(BP7,"#,##0.00"),"-","△")&amp;"】"))</f>
        <v>【682.51】</v>
      </c>
      <c r="BQ6" s="82">
        <f t="shared" ref="BQ6:BZ6" si="6">IF(BQ7="",NA(),BQ7)</f>
        <v>72.650000000000006</v>
      </c>
      <c r="BR6" s="82">
        <f t="shared" si="6"/>
        <v>71.23</v>
      </c>
      <c r="BS6" s="82">
        <f t="shared" si="6"/>
        <v>78.959999999999994</v>
      </c>
      <c r="BT6" s="82">
        <f t="shared" si="6"/>
        <v>80.209999999999994</v>
      </c>
      <c r="BU6" s="82">
        <f t="shared" si="6"/>
        <v>74.16</v>
      </c>
      <c r="BV6" s="82">
        <f t="shared" si="6"/>
        <v>68.209999999999994</v>
      </c>
      <c r="BW6" s="82">
        <f t="shared" si="6"/>
        <v>74.040000000000006</v>
      </c>
      <c r="BX6" s="82">
        <f t="shared" si="6"/>
        <v>80.58</v>
      </c>
      <c r="BY6" s="82">
        <f t="shared" si="6"/>
        <v>78.92</v>
      </c>
      <c r="BZ6" s="82">
        <f t="shared" si="6"/>
        <v>74.17</v>
      </c>
      <c r="CA6" s="74" t="str">
        <f>IF(CA7="","",IF(CA7="-","【-】","【"&amp;SUBSTITUTE(TEXT(CA7,"#,##0.00"),"-","△")&amp;"】"))</f>
        <v>【100.34】</v>
      </c>
      <c r="CB6" s="82">
        <f t="shared" ref="CB6:CK6" si="7">IF(CB7="",NA(),CB7)</f>
        <v>242.19</v>
      </c>
      <c r="CC6" s="82">
        <f t="shared" si="7"/>
        <v>247.71</v>
      </c>
      <c r="CD6" s="82">
        <f t="shared" si="7"/>
        <v>223.94</v>
      </c>
      <c r="CE6" s="82">
        <f t="shared" si="7"/>
        <v>220</v>
      </c>
      <c r="CF6" s="82">
        <f t="shared" si="7"/>
        <v>199.91</v>
      </c>
      <c r="CG6" s="82">
        <f t="shared" si="7"/>
        <v>250.84</v>
      </c>
      <c r="CH6" s="82">
        <f t="shared" si="7"/>
        <v>235.61</v>
      </c>
      <c r="CI6" s="82">
        <f t="shared" si="7"/>
        <v>216.21</v>
      </c>
      <c r="CJ6" s="82">
        <f t="shared" si="7"/>
        <v>220.31</v>
      </c>
      <c r="CK6" s="82">
        <f t="shared" si="7"/>
        <v>230.95</v>
      </c>
      <c r="CL6" s="74" t="str">
        <f>IF(CL7="","",IF(CL7="-","【-】","【"&amp;SUBSTITUTE(TEXT(CL7,"#,##0.00"),"-","△")&amp;"】"))</f>
        <v>【136.15】</v>
      </c>
      <c r="CM6" s="82" t="str">
        <f t="shared" ref="CM6:CV6" si="8">IF(CM7="",NA(),CM7)</f>
        <v>-</v>
      </c>
      <c r="CN6" s="82" t="str">
        <f t="shared" si="8"/>
        <v>-</v>
      </c>
      <c r="CO6" s="82" t="str">
        <f t="shared" si="8"/>
        <v>-</v>
      </c>
      <c r="CP6" s="82" t="str">
        <f t="shared" si="8"/>
        <v>-</v>
      </c>
      <c r="CQ6" s="82" t="str">
        <f t="shared" si="8"/>
        <v>-</v>
      </c>
      <c r="CR6" s="82">
        <f t="shared" si="8"/>
        <v>49.39</v>
      </c>
      <c r="CS6" s="82">
        <f t="shared" si="8"/>
        <v>49.25</v>
      </c>
      <c r="CT6" s="82">
        <f t="shared" si="8"/>
        <v>50.24</v>
      </c>
      <c r="CU6" s="82">
        <f t="shared" si="8"/>
        <v>49.68</v>
      </c>
      <c r="CV6" s="82">
        <f t="shared" si="8"/>
        <v>49.27</v>
      </c>
      <c r="CW6" s="74" t="str">
        <f>IF(CW7="","",IF(CW7="-","【-】","【"&amp;SUBSTITUTE(TEXT(CW7,"#,##0.00"),"-","△")&amp;"】"))</f>
        <v>【59.64】</v>
      </c>
      <c r="CX6" s="82">
        <f t="shared" ref="CX6:DG6" si="9">IF(CX7="",NA(),CX7)</f>
        <v>95.24</v>
      </c>
      <c r="CY6" s="82">
        <f t="shared" si="9"/>
        <v>95.47</v>
      </c>
      <c r="CZ6" s="82">
        <f t="shared" si="9"/>
        <v>95.86</v>
      </c>
      <c r="DA6" s="82">
        <f t="shared" si="9"/>
        <v>95.65</v>
      </c>
      <c r="DB6" s="82">
        <f t="shared" si="9"/>
        <v>96.11</v>
      </c>
      <c r="DC6" s="82">
        <f t="shared" si="9"/>
        <v>83.96</v>
      </c>
      <c r="DD6" s="82">
        <f t="shared" si="9"/>
        <v>84.12</v>
      </c>
      <c r="DE6" s="82">
        <f t="shared" si="9"/>
        <v>84.17</v>
      </c>
      <c r="DF6" s="82">
        <f t="shared" si="9"/>
        <v>83.35</v>
      </c>
      <c r="DG6" s="82">
        <f t="shared" si="9"/>
        <v>83.16</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0.15</v>
      </c>
      <c r="EK6" s="82">
        <f t="shared" si="12"/>
        <v>0.1</v>
      </c>
      <c r="EL6" s="82">
        <f t="shared" si="12"/>
        <v>0.13</v>
      </c>
      <c r="EM6" s="82">
        <f t="shared" si="12"/>
        <v>0.12</v>
      </c>
      <c r="EN6" s="82">
        <f t="shared" si="12"/>
        <v>0.1</v>
      </c>
      <c r="EO6" s="74" t="str">
        <f>IF(EO7="","",IF(EO7="-","【-】","【"&amp;SUBSTITUTE(TEXT(EO7,"#,##0.00"),"-","△")&amp;"】"))</f>
        <v>【0.22】</v>
      </c>
    </row>
    <row r="7" spans="1:145" s="59" customFormat="1">
      <c r="A7" s="60"/>
      <c r="B7" s="66">
        <v>2019</v>
      </c>
      <c r="C7" s="66">
        <v>162086</v>
      </c>
      <c r="D7" s="66">
        <v>47</v>
      </c>
      <c r="E7" s="66">
        <v>17</v>
      </c>
      <c r="F7" s="66">
        <v>1</v>
      </c>
      <c r="G7" s="66">
        <v>0</v>
      </c>
      <c r="H7" s="66" t="s">
        <v>96</v>
      </c>
      <c r="I7" s="66" t="s">
        <v>97</v>
      </c>
      <c r="J7" s="66" t="s">
        <v>98</v>
      </c>
      <c r="K7" s="66" t="s">
        <v>99</v>
      </c>
      <c r="L7" s="66" t="s">
        <v>100</v>
      </c>
      <c r="M7" s="66" t="s">
        <v>101</v>
      </c>
      <c r="N7" s="75" t="s">
        <v>39</v>
      </c>
      <c r="O7" s="75" t="s">
        <v>102</v>
      </c>
      <c r="P7" s="75">
        <v>27.69</v>
      </c>
      <c r="Q7" s="75">
        <v>90.88</v>
      </c>
      <c r="R7" s="75">
        <v>3300</v>
      </c>
      <c r="S7" s="75">
        <v>48354</v>
      </c>
      <c r="T7" s="75">
        <v>127.03</v>
      </c>
      <c r="U7" s="75">
        <v>380.65</v>
      </c>
      <c r="V7" s="75">
        <v>13361</v>
      </c>
      <c r="W7" s="75">
        <v>5.73</v>
      </c>
      <c r="X7" s="75">
        <v>2331.7600000000002</v>
      </c>
      <c r="Y7" s="75">
        <v>65.430000000000007</v>
      </c>
      <c r="Z7" s="75">
        <v>66.989999999999995</v>
      </c>
      <c r="AA7" s="75">
        <v>76.180000000000007</v>
      </c>
      <c r="AB7" s="75">
        <v>77.319999999999993</v>
      </c>
      <c r="AC7" s="75">
        <v>69.900000000000006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884.43</v>
      </c>
      <c r="BG7" s="75">
        <v>802.04</v>
      </c>
      <c r="BH7" s="75">
        <v>723.97</v>
      </c>
      <c r="BI7" s="75">
        <v>702.07</v>
      </c>
      <c r="BJ7" s="75">
        <v>750.91</v>
      </c>
      <c r="BK7" s="75">
        <v>1162.3599999999999</v>
      </c>
      <c r="BL7" s="75">
        <v>1047.6500000000001</v>
      </c>
      <c r="BM7" s="75">
        <v>1124.26</v>
      </c>
      <c r="BN7" s="75">
        <v>1048.23</v>
      </c>
      <c r="BO7" s="75">
        <v>1130.42</v>
      </c>
      <c r="BP7" s="75">
        <v>682.51</v>
      </c>
      <c r="BQ7" s="75">
        <v>72.650000000000006</v>
      </c>
      <c r="BR7" s="75">
        <v>71.23</v>
      </c>
      <c r="BS7" s="75">
        <v>78.959999999999994</v>
      </c>
      <c r="BT7" s="75">
        <v>80.209999999999994</v>
      </c>
      <c r="BU7" s="75">
        <v>74.16</v>
      </c>
      <c r="BV7" s="75">
        <v>68.209999999999994</v>
      </c>
      <c r="BW7" s="75">
        <v>74.040000000000006</v>
      </c>
      <c r="BX7" s="75">
        <v>80.58</v>
      </c>
      <c r="BY7" s="75">
        <v>78.92</v>
      </c>
      <c r="BZ7" s="75">
        <v>74.17</v>
      </c>
      <c r="CA7" s="75">
        <v>100.34</v>
      </c>
      <c r="CB7" s="75">
        <v>242.19</v>
      </c>
      <c r="CC7" s="75">
        <v>247.71</v>
      </c>
      <c r="CD7" s="75">
        <v>223.94</v>
      </c>
      <c r="CE7" s="75">
        <v>220</v>
      </c>
      <c r="CF7" s="75">
        <v>199.91</v>
      </c>
      <c r="CG7" s="75">
        <v>250.84</v>
      </c>
      <c r="CH7" s="75">
        <v>235.61</v>
      </c>
      <c r="CI7" s="75">
        <v>216.21</v>
      </c>
      <c r="CJ7" s="75">
        <v>220.31</v>
      </c>
      <c r="CK7" s="75">
        <v>230.95</v>
      </c>
      <c r="CL7" s="75">
        <v>136.15</v>
      </c>
      <c r="CM7" s="75" t="s">
        <v>39</v>
      </c>
      <c r="CN7" s="75" t="s">
        <v>39</v>
      </c>
      <c r="CO7" s="75" t="s">
        <v>39</v>
      </c>
      <c r="CP7" s="75" t="s">
        <v>39</v>
      </c>
      <c r="CQ7" s="75" t="s">
        <v>39</v>
      </c>
      <c r="CR7" s="75">
        <v>49.39</v>
      </c>
      <c r="CS7" s="75">
        <v>49.25</v>
      </c>
      <c r="CT7" s="75">
        <v>50.24</v>
      </c>
      <c r="CU7" s="75">
        <v>49.68</v>
      </c>
      <c r="CV7" s="75">
        <v>49.27</v>
      </c>
      <c r="CW7" s="75">
        <v>59.64</v>
      </c>
      <c r="CX7" s="75">
        <v>95.24</v>
      </c>
      <c r="CY7" s="75">
        <v>95.47</v>
      </c>
      <c r="CZ7" s="75">
        <v>95.86</v>
      </c>
      <c r="DA7" s="75">
        <v>95.65</v>
      </c>
      <c r="DB7" s="75">
        <v>96.11</v>
      </c>
      <c r="DC7" s="75">
        <v>83.96</v>
      </c>
      <c r="DD7" s="75">
        <v>84.12</v>
      </c>
      <c r="DE7" s="75">
        <v>84.17</v>
      </c>
      <c r="DF7" s="75">
        <v>83.35</v>
      </c>
      <c r="DG7" s="75">
        <v>83.16</v>
      </c>
      <c r="DH7" s="75">
        <v>95.35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0.15</v>
      </c>
      <c r="EK7" s="75">
        <v>0.1</v>
      </c>
      <c r="EL7" s="75">
        <v>0.13</v>
      </c>
      <c r="EM7" s="75">
        <v>0.12</v>
      </c>
      <c r="EN7" s="75">
        <v>0.1</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福島　靖明</cp:lastModifiedBy>
  <dcterms:created xsi:type="dcterms:W3CDTF">2020-12-04T02:45:55Z</dcterms:created>
  <dcterms:modified xsi:type="dcterms:W3CDTF">2021-01-26T02:54:29Z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2021-01-26T02:54:29Z</vt:filetime>
  </property>
</Properties>
</file>