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A/txr+ktfi0Et1ZtRwYTLWuZyMTsSo79AF9PEobBX9RkwSdD9Jovz7RYAZBaMXNYHAtqoCwU0Sh1/a9BWsCgA==" workbookSaltValue="GYOyNNtfivyMrm4IKs49V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<sst xmlns="http://schemas.openxmlformats.org/spreadsheetml/2006/main" xmlns:r="http://schemas.openxmlformats.org/officeDocument/2006/relationships" count="116" uniqueCount="116">
  <si>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</si>
  <si>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</si>
  <si>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</si>
  <si>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</si>
  <si>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</si>
  <si>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</si>
  <si>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</si>
  <si>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</si>
  <si>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</si>
  <si>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</si>
  <si>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</si>
  <si>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</si>
  <si>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</si>
  <si>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</si>
  <si>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</si>
  <si>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</si>
  <si>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</si>
  <si>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</si>
  <si>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</si>
  <si>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</si>
  <si>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</si>
  <si>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</si>
  <si>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</si>
  <si>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</si>
  <si>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</si>
  <si>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</si>
  <si>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</si>
  <si>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</si>
  <si>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</si>
  <si>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</si>
  <si>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</si>
  <si>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</si>
  <si>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</si>
  <si>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</si>
  <si>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</si>
  <si>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</si>
  <si>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</si>
  <si>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</si>
  <si>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</si>
  <si>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</si>
  <si>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</si>
  <si>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</si>
  <si>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</si>
  <si>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</si>
  <si>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</si>
  <si>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</si>
  <si>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</si>
  <si>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</si>
  <si>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</si>
  <si>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</si>
  <si>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</si>
  <si>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</si>
  <si>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</si>
  <si>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</si>
  <si>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 xml:space="preserve">①収益的収支比率　
整備区域が山間部であり使用者が減少していることから数値は悪化傾向にある。使用者が少ないことから１～２名の減少でも数値が大きく変動することに留意が必要である。
④企業債残高対事業規模比率　
類似団体と同一水準で、企業債残高の減少により年々減少している。
⑤経費回収率、⑥汚水処理原価
類似団体と比較すると良い数値となっているが、企業債償還金の大半は一般会計繰入金で補っている。
⑦施設利用率　
整備区域が山間部であり人口の減少が続いていることから施設利用率は類似団体と比較して低くなっている。
⑧水洗化率　
整備を実施した全ての世帯が接続している。
※今年度は、地方公営企業法の適用に伴う打切決算による影響がある点に留意が必要である。
</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</si>
  <si>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</si>
  <si>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</si>
  <si>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</si>
  <si>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</si>
  <si>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</si>
  <si>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</si>
  <si>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</si>
  <si>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</si>
  <si>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</si>
  <si>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</si>
  <si>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</si>
  <si>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</si>
  <si>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</si>
  <si>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</si>
  <si>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</si>
  <si>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</si>
  <si>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</si>
  <si>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</si>
  <si>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</si>
  <si>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</si>
  <si>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</si>
  <si>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</si>
  <si>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</si>
  <si>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</si>
  <si>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</si>
  <si>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</si>
  <si>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</si>
  <si>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</si>
  <si>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</si>
  <si>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</si>
  <si>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</si>
  <si>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</si>
  <si>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</si>
  <si>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</si>
  <si>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</si>
  <si>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</si>
  <si>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</si>
  <si>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</si>
  <si>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</si>
  <si>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</si>
  <si>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</si>
  <si>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</si>
  <si>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</si>
  <si>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</si>
  <si>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富山県　砺波市</t>
  </si>
  <si>
    <t>法非適用</t>
  </si>
  <si>
    <t>下水道事業</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</si>
  <si>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</si>
  <si>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</si>
  <si>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</si>
  <si>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</si>
  <si>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</si>
  <si>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</si>
  <si>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</si>
  <si>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</si>
  <si>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</si>
  <si>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</si>
  <si>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</si>
  <si>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</si>
  <si>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本市の個別排水処理事業については、供用開始が平成１０年度で、法定耐用年数を経過していないため、当面大規模な施設更新は見込んでいない。</t>
  </si>
  <si>
    <t>　事業実施区域は山間部で、集合処理による下水道整備が非効率であるため、市町村設置による合併処理浄化槽整備を実施した。したがって、経営環境は基本的に厳しい状況にあるが、今後も施設の効率的な維持管理による経費節減に努めていきたいと考えている。
　経営戦略については令和元年度に策定しており、令和６年度に見直しを予定する。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</si>
</sst>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13.33</c:v>
                </c:pt>
                <c:pt idx="1">
                  <c:v>13.33</c:v>
                </c:pt>
                <c:pt idx="2">
                  <c:v>13.33</c:v>
                </c:pt>
                <c:pt idx="3">
                  <c:v>13.33</c:v>
                </c:pt>
                <c:pt idx="4">
                  <c:v>13.33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54.14</c:v>
                </c:pt>
                <c:pt idx="1">
                  <c:v>132.99</c:v>
                </c:pt>
                <c:pt idx="2">
                  <c:v>51.71</c:v>
                </c:pt>
                <c:pt idx="3">
                  <c:v>50.56</c:v>
                </c:pt>
                <c:pt idx="4">
                  <c:v>47.35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84.69</c:v>
                </c:pt>
                <c:pt idx="1">
                  <c:v>82.94</c:v>
                </c:pt>
                <c:pt idx="2">
                  <c:v>82.91</c:v>
                </c:pt>
                <c:pt idx="3">
                  <c:v>83.85</c:v>
                </c:pt>
                <c:pt idx="4">
                  <c:v>81.209999999999994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76.150000000000006</c:v>
                </c:pt>
                <c:pt idx="1">
                  <c:v>75.680000000000007</c:v>
                </c:pt>
                <c:pt idx="2">
                  <c:v>75.72</c:v>
                </c:pt>
                <c:pt idx="3">
                  <c:v>75.41</c:v>
                </c:pt>
                <c:pt idx="4">
                  <c:v>77.7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1214.47</c:v>
                </c:pt>
                <c:pt idx="1">
                  <c:v>1212.8599999999999</c:v>
                </c:pt>
                <c:pt idx="2">
                  <c:v>1143.18</c:v>
                </c:pt>
                <c:pt idx="3">
                  <c:v>825.49</c:v>
                </c:pt>
                <c:pt idx="4">
                  <c:v>1116.51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663.76</c:v>
                </c:pt>
                <c:pt idx="1">
                  <c:v>566.35</c:v>
                </c:pt>
                <c:pt idx="2">
                  <c:v>888.8</c:v>
                </c:pt>
                <c:pt idx="3">
                  <c:v>855.65</c:v>
                </c:pt>
                <c:pt idx="4">
                  <c:v>862.99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53.76</c:v>
                </c:pt>
                <c:pt idx="1">
                  <c:v>52.27</c:v>
                </c:pt>
                <c:pt idx="2">
                  <c:v>52.55</c:v>
                </c:pt>
                <c:pt idx="3">
                  <c:v>52.23</c:v>
                </c:pt>
                <c:pt idx="4">
                  <c:v>50.06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165.4</c:v>
                </c:pt>
                <c:pt idx="1">
                  <c:v>165.29</c:v>
                </c:pt>
                <c:pt idx="2">
                  <c:v>172.1</c:v>
                </c:pt>
                <c:pt idx="3">
                  <c:v>172.69</c:v>
                </c:pt>
                <c:pt idx="4">
                  <c:v>135.74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275.25</c:v>
                </c:pt>
                <c:pt idx="1">
                  <c:v>291.01</c:v>
                </c:pt>
                <c:pt idx="2">
                  <c:v>292.45</c:v>
                </c:pt>
                <c:pt idx="3">
                  <c:v>294.05</c:v>
                </c:pt>
                <c:pt idx="4">
                  <c:v>309.22000000000003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【862.82】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【79.30】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【47.67】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【317.18】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【49.71】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U16"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1" t="str">
        <f>データ!$M$6</f>
        <v>非設置</v>
      </c>
      <c r="AE8" s="21"/>
      <c r="AF8" s="21"/>
      <c r="AG8" s="21"/>
      <c r="AH8" s="21"/>
      <c r="AI8" s="21"/>
      <c r="AJ8" s="21"/>
      <c r="AK8" s="3"/>
      <c r="AL8" s="22">
        <f>データ!S6</f>
        <v>48354</v>
      </c>
      <c r="AM8" s="22"/>
      <c r="AN8" s="22"/>
      <c r="AO8" s="22"/>
      <c r="AP8" s="22"/>
      <c r="AQ8" s="22"/>
      <c r="AR8" s="22"/>
      <c r="AS8" s="22"/>
      <c r="AT8" s="7">
        <f>データ!T6</f>
        <v>127.03</v>
      </c>
      <c r="AU8" s="7"/>
      <c r="AV8" s="7"/>
      <c r="AW8" s="7"/>
      <c r="AX8" s="7"/>
      <c r="AY8" s="7"/>
      <c r="AZ8" s="7"/>
      <c r="BA8" s="7"/>
      <c r="BB8" s="7">
        <f>データ!U6</f>
        <v>380.65</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2.e-002</v>
      </c>
      <c r="Q10" s="7"/>
      <c r="R10" s="7"/>
      <c r="S10" s="7"/>
      <c r="T10" s="7"/>
      <c r="U10" s="7"/>
      <c r="V10" s="7"/>
      <c r="W10" s="7">
        <f>データ!Q6</f>
        <v>100</v>
      </c>
      <c r="X10" s="7"/>
      <c r="Y10" s="7"/>
      <c r="Z10" s="7"/>
      <c r="AA10" s="7"/>
      <c r="AB10" s="7"/>
      <c r="AC10" s="7"/>
      <c r="AD10" s="22">
        <f>データ!R6</f>
        <v>3300</v>
      </c>
      <c r="AE10" s="22"/>
      <c r="AF10" s="22"/>
      <c r="AG10" s="22"/>
      <c r="AH10" s="22"/>
      <c r="AI10" s="22"/>
      <c r="AJ10" s="22"/>
      <c r="AK10" s="2"/>
      <c r="AL10" s="22">
        <f>データ!V6</f>
        <v>8</v>
      </c>
      <c r="AM10" s="22"/>
      <c r="AN10" s="22"/>
      <c r="AO10" s="22"/>
      <c r="AP10" s="22"/>
      <c r="AQ10" s="22"/>
      <c r="AR10" s="22"/>
      <c r="AS10" s="22"/>
      <c r="AT10" s="7">
        <f>データ!W6</f>
        <v>1.e-002</v>
      </c>
      <c r="AU10" s="7"/>
      <c r="AV10" s="7"/>
      <c r="AW10" s="7"/>
      <c r="AX10" s="7"/>
      <c r="AY10" s="7"/>
      <c r="AZ10" s="7"/>
      <c r="BA10" s="7"/>
      <c r="BB10" s="7">
        <f>データ!X6</f>
        <v>800</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54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43</v>
      </c>
      <c r="I85" s="12" t="s">
        <v>13</v>
      </c>
      <c r="J85" s="12" t="s">
        <v>50</v>
      </c>
      <c r="K85" s="12" t="s">
        <v>51</v>
      </c>
      <c r="L85" s="12" t="s">
        <v>32</v>
      </c>
      <c r="M85" s="12" t="s">
        <v>36</v>
      </c>
      <c r="N85" s="12" t="s">
        <v>52</v>
      </c>
      <c r="O85" s="12" t="s">
        <v>53</v>
      </c>
    </row>
    <row r="86" spans="1:78" hidden="1">
      <c r="B86" s="12"/>
      <c r="C86" s="12"/>
      <c r="D86" s="12"/>
      <c r="E86" s="12" t="str">
        <f>データ!AI6</f>
        <v/>
      </c>
      <c r="F86" s="12" t="s">
        <v>40</v>
      </c>
      <c r="G86" s="12" t="s">
        <v>40</v>
      </c>
      <c r="H86" s="12" t="str">
        <f>データ!BP6</f>
        <v>【862.82】</v>
      </c>
      <c r="I86" s="12" t="str">
        <f>データ!CA6</f>
        <v>【49.71】</v>
      </c>
      <c r="J86" s="12" t="str">
        <f>データ!CL6</f>
        <v>【317.18】</v>
      </c>
      <c r="K86" s="12" t="str">
        <f>データ!CW6</f>
        <v>【47.67】</v>
      </c>
      <c r="L86" s="12" t="str">
        <f>データ!DH6</f>
        <v>【79.30】</v>
      </c>
      <c r="M86" s="12" t="s">
        <v>40</v>
      </c>
      <c r="N86" s="12" t="s">
        <v>40</v>
      </c>
      <c r="O86" s="12" t="str">
        <f>データ!EO6</f>
        <v>【-】</v>
      </c>
    </row>
  </sheetData>
  <sheetProtection algorithmName="SHA-512" hashValue="KaR//tBrD8xLeUPU9mNRDHhOPFtzkTXQsJVL2tLZ+cOrLsNtyYQWBiV2wP7JQzS8x6O5t8CU7cZXqxIei1173A==" saltValue="hhS83p1+33IVS2NcBYm1B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33</v>
      </c>
      <c r="C3" s="62" t="s">
        <v>60</v>
      </c>
      <c r="D3" s="62" t="s">
        <v>61</v>
      </c>
      <c r="E3" s="62" t="s">
        <v>7</v>
      </c>
      <c r="F3" s="62" t="s">
        <v>6</v>
      </c>
      <c r="G3" s="62" t="s">
        <v>22</v>
      </c>
      <c r="H3" s="69" t="s">
        <v>57</v>
      </c>
      <c r="I3" s="72"/>
      <c r="J3" s="72"/>
      <c r="K3" s="72"/>
      <c r="L3" s="72"/>
      <c r="M3" s="72"/>
      <c r="N3" s="72"/>
      <c r="O3" s="72"/>
      <c r="P3" s="72"/>
      <c r="Q3" s="72"/>
      <c r="R3" s="72"/>
      <c r="S3" s="72"/>
      <c r="T3" s="72"/>
      <c r="U3" s="72"/>
      <c r="V3" s="72"/>
      <c r="W3" s="72"/>
      <c r="X3" s="77"/>
      <c r="Y3" s="80"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47</v>
      </c>
      <c r="AK4" s="81"/>
      <c r="AL4" s="81"/>
      <c r="AM4" s="81"/>
      <c r="AN4" s="81"/>
      <c r="AO4" s="81"/>
      <c r="AP4" s="81"/>
      <c r="AQ4" s="81"/>
      <c r="AR4" s="81"/>
      <c r="AS4" s="81"/>
      <c r="AT4" s="81"/>
      <c r="AU4" s="81" t="s">
        <v>27</v>
      </c>
      <c r="AV4" s="81"/>
      <c r="AW4" s="81"/>
      <c r="AX4" s="81"/>
      <c r="AY4" s="81"/>
      <c r="AZ4" s="81"/>
      <c r="BA4" s="81"/>
      <c r="BB4" s="81"/>
      <c r="BC4" s="81"/>
      <c r="BD4" s="81"/>
      <c r="BE4" s="81"/>
      <c r="BF4" s="81" t="s">
        <v>63</v>
      </c>
      <c r="BG4" s="81"/>
      <c r="BH4" s="81"/>
      <c r="BI4" s="81"/>
      <c r="BJ4" s="81"/>
      <c r="BK4" s="81"/>
      <c r="BL4" s="81"/>
      <c r="BM4" s="81"/>
      <c r="BN4" s="81"/>
      <c r="BO4" s="81"/>
      <c r="BP4" s="81"/>
      <c r="BQ4" s="81" t="s">
        <v>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8</v>
      </c>
      <c r="N5" s="71" t="s">
        <v>76</v>
      </c>
      <c r="O5" s="71" t="s">
        <v>77</v>
      </c>
      <c r="P5" s="71" t="s">
        <v>78</v>
      </c>
      <c r="Q5" s="71" t="s">
        <v>79</v>
      </c>
      <c r="R5" s="71" t="s">
        <v>80</v>
      </c>
      <c r="S5" s="71" t="s">
        <v>81</v>
      </c>
      <c r="T5" s="71" t="s">
        <v>82</v>
      </c>
      <c r="U5" s="71" t="s">
        <v>66</v>
      </c>
      <c r="V5" s="71" t="s">
        <v>83</v>
      </c>
      <c r="W5" s="71" t="s">
        <v>84</v>
      </c>
      <c r="X5" s="71" t="s">
        <v>85</v>
      </c>
      <c r="Y5" s="71" t="s">
        <v>86</v>
      </c>
      <c r="Z5" s="71" t="s">
        <v>88</v>
      </c>
      <c r="AA5" s="71" t="s">
        <v>89</v>
      </c>
      <c r="AB5" s="71" t="s">
        <v>90</v>
      </c>
      <c r="AC5" s="71" t="s">
        <v>91</v>
      </c>
      <c r="AD5" s="71" t="s">
        <v>92</v>
      </c>
      <c r="AE5" s="71" t="s">
        <v>94</v>
      </c>
      <c r="AF5" s="71" t="s">
        <v>95</v>
      </c>
      <c r="AG5" s="71" t="s">
        <v>96</v>
      </c>
      <c r="AH5" s="71" t="s">
        <v>97</v>
      </c>
      <c r="AI5" s="71" t="s">
        <v>45</v>
      </c>
      <c r="AJ5" s="71" t="s">
        <v>86</v>
      </c>
      <c r="AK5" s="71" t="s">
        <v>88</v>
      </c>
      <c r="AL5" s="71" t="s">
        <v>89</v>
      </c>
      <c r="AM5" s="71" t="s">
        <v>90</v>
      </c>
      <c r="AN5" s="71" t="s">
        <v>91</v>
      </c>
      <c r="AO5" s="71" t="s">
        <v>92</v>
      </c>
      <c r="AP5" s="71" t="s">
        <v>94</v>
      </c>
      <c r="AQ5" s="71" t="s">
        <v>95</v>
      </c>
      <c r="AR5" s="71" t="s">
        <v>96</v>
      </c>
      <c r="AS5" s="71" t="s">
        <v>97</v>
      </c>
      <c r="AT5" s="71" t="s">
        <v>93</v>
      </c>
      <c r="AU5" s="71" t="s">
        <v>86</v>
      </c>
      <c r="AV5" s="71" t="s">
        <v>88</v>
      </c>
      <c r="AW5" s="71" t="s">
        <v>89</v>
      </c>
      <c r="AX5" s="71" t="s">
        <v>90</v>
      </c>
      <c r="AY5" s="71" t="s">
        <v>91</v>
      </c>
      <c r="AZ5" s="71" t="s">
        <v>92</v>
      </c>
      <c r="BA5" s="71" t="s">
        <v>94</v>
      </c>
      <c r="BB5" s="71" t="s">
        <v>95</v>
      </c>
      <c r="BC5" s="71" t="s">
        <v>96</v>
      </c>
      <c r="BD5" s="71" t="s">
        <v>97</v>
      </c>
      <c r="BE5" s="71" t="s">
        <v>93</v>
      </c>
      <c r="BF5" s="71" t="s">
        <v>86</v>
      </c>
      <c r="BG5" s="71" t="s">
        <v>88</v>
      </c>
      <c r="BH5" s="71" t="s">
        <v>89</v>
      </c>
      <c r="BI5" s="71" t="s">
        <v>90</v>
      </c>
      <c r="BJ5" s="71" t="s">
        <v>91</v>
      </c>
      <c r="BK5" s="71" t="s">
        <v>92</v>
      </c>
      <c r="BL5" s="71" t="s">
        <v>94</v>
      </c>
      <c r="BM5" s="71" t="s">
        <v>95</v>
      </c>
      <c r="BN5" s="71" t="s">
        <v>96</v>
      </c>
      <c r="BO5" s="71" t="s">
        <v>97</v>
      </c>
      <c r="BP5" s="71" t="s">
        <v>93</v>
      </c>
      <c r="BQ5" s="71" t="s">
        <v>86</v>
      </c>
      <c r="BR5" s="71" t="s">
        <v>88</v>
      </c>
      <c r="BS5" s="71" t="s">
        <v>89</v>
      </c>
      <c r="BT5" s="71" t="s">
        <v>90</v>
      </c>
      <c r="BU5" s="71" t="s">
        <v>91</v>
      </c>
      <c r="BV5" s="71" t="s">
        <v>92</v>
      </c>
      <c r="BW5" s="71" t="s">
        <v>94</v>
      </c>
      <c r="BX5" s="71" t="s">
        <v>95</v>
      </c>
      <c r="BY5" s="71" t="s">
        <v>96</v>
      </c>
      <c r="BZ5" s="71" t="s">
        <v>97</v>
      </c>
      <c r="CA5" s="71" t="s">
        <v>93</v>
      </c>
      <c r="CB5" s="71" t="s">
        <v>86</v>
      </c>
      <c r="CC5" s="71" t="s">
        <v>88</v>
      </c>
      <c r="CD5" s="71" t="s">
        <v>89</v>
      </c>
      <c r="CE5" s="71" t="s">
        <v>90</v>
      </c>
      <c r="CF5" s="71" t="s">
        <v>91</v>
      </c>
      <c r="CG5" s="71" t="s">
        <v>92</v>
      </c>
      <c r="CH5" s="71" t="s">
        <v>94</v>
      </c>
      <c r="CI5" s="71" t="s">
        <v>95</v>
      </c>
      <c r="CJ5" s="71" t="s">
        <v>96</v>
      </c>
      <c r="CK5" s="71" t="s">
        <v>97</v>
      </c>
      <c r="CL5" s="71" t="s">
        <v>93</v>
      </c>
      <c r="CM5" s="71" t="s">
        <v>86</v>
      </c>
      <c r="CN5" s="71" t="s">
        <v>88</v>
      </c>
      <c r="CO5" s="71" t="s">
        <v>89</v>
      </c>
      <c r="CP5" s="71" t="s">
        <v>90</v>
      </c>
      <c r="CQ5" s="71" t="s">
        <v>91</v>
      </c>
      <c r="CR5" s="71" t="s">
        <v>92</v>
      </c>
      <c r="CS5" s="71" t="s">
        <v>94</v>
      </c>
      <c r="CT5" s="71" t="s">
        <v>95</v>
      </c>
      <c r="CU5" s="71" t="s">
        <v>96</v>
      </c>
      <c r="CV5" s="71" t="s">
        <v>97</v>
      </c>
      <c r="CW5" s="71" t="s">
        <v>93</v>
      </c>
      <c r="CX5" s="71" t="s">
        <v>86</v>
      </c>
      <c r="CY5" s="71" t="s">
        <v>88</v>
      </c>
      <c r="CZ5" s="71" t="s">
        <v>89</v>
      </c>
      <c r="DA5" s="71" t="s">
        <v>90</v>
      </c>
      <c r="DB5" s="71" t="s">
        <v>91</v>
      </c>
      <c r="DC5" s="71" t="s">
        <v>92</v>
      </c>
      <c r="DD5" s="71" t="s">
        <v>94</v>
      </c>
      <c r="DE5" s="71" t="s">
        <v>95</v>
      </c>
      <c r="DF5" s="71" t="s">
        <v>96</v>
      </c>
      <c r="DG5" s="71" t="s">
        <v>97</v>
      </c>
      <c r="DH5" s="71" t="s">
        <v>93</v>
      </c>
      <c r="DI5" s="71" t="s">
        <v>86</v>
      </c>
      <c r="DJ5" s="71" t="s">
        <v>88</v>
      </c>
      <c r="DK5" s="71" t="s">
        <v>89</v>
      </c>
      <c r="DL5" s="71" t="s">
        <v>90</v>
      </c>
      <c r="DM5" s="71" t="s">
        <v>91</v>
      </c>
      <c r="DN5" s="71" t="s">
        <v>92</v>
      </c>
      <c r="DO5" s="71" t="s">
        <v>94</v>
      </c>
      <c r="DP5" s="71" t="s">
        <v>95</v>
      </c>
      <c r="DQ5" s="71" t="s">
        <v>96</v>
      </c>
      <c r="DR5" s="71" t="s">
        <v>97</v>
      </c>
      <c r="DS5" s="71" t="s">
        <v>93</v>
      </c>
      <c r="DT5" s="71" t="s">
        <v>86</v>
      </c>
      <c r="DU5" s="71" t="s">
        <v>88</v>
      </c>
      <c r="DV5" s="71" t="s">
        <v>89</v>
      </c>
      <c r="DW5" s="71" t="s">
        <v>90</v>
      </c>
      <c r="DX5" s="71" t="s">
        <v>91</v>
      </c>
      <c r="DY5" s="71" t="s">
        <v>92</v>
      </c>
      <c r="DZ5" s="71" t="s">
        <v>94</v>
      </c>
      <c r="EA5" s="71" t="s">
        <v>95</v>
      </c>
      <c r="EB5" s="71" t="s">
        <v>96</v>
      </c>
      <c r="EC5" s="71" t="s">
        <v>97</v>
      </c>
      <c r="ED5" s="71" t="s">
        <v>93</v>
      </c>
      <c r="EE5" s="71" t="s">
        <v>86</v>
      </c>
      <c r="EF5" s="71" t="s">
        <v>88</v>
      </c>
      <c r="EG5" s="71" t="s">
        <v>89</v>
      </c>
      <c r="EH5" s="71" t="s">
        <v>90</v>
      </c>
      <c r="EI5" s="71" t="s">
        <v>91</v>
      </c>
      <c r="EJ5" s="71" t="s">
        <v>92</v>
      </c>
      <c r="EK5" s="71" t="s">
        <v>94</v>
      </c>
      <c r="EL5" s="71" t="s">
        <v>95</v>
      </c>
      <c r="EM5" s="71" t="s">
        <v>96</v>
      </c>
      <c r="EN5" s="71" t="s">
        <v>97</v>
      </c>
      <c r="EO5" s="71" t="s">
        <v>93</v>
      </c>
    </row>
    <row r="6" spans="1:145" s="59" customFormat="1">
      <c r="A6" s="60" t="s">
        <v>98</v>
      </c>
      <c r="B6" s="65">
        <f t="shared" ref="B6:X6" si="1">B7</f>
        <v>2019</v>
      </c>
      <c r="C6" s="65">
        <f t="shared" si="1"/>
        <v>162086</v>
      </c>
      <c r="D6" s="65">
        <f t="shared" si="1"/>
        <v>47</v>
      </c>
      <c r="E6" s="65">
        <f t="shared" si="1"/>
        <v>18</v>
      </c>
      <c r="F6" s="65">
        <f t="shared" si="1"/>
        <v>1</v>
      </c>
      <c r="G6" s="65">
        <f t="shared" si="1"/>
        <v>0</v>
      </c>
      <c r="H6" s="65" t="str">
        <f t="shared" si="1"/>
        <v>富山県　砺波市</v>
      </c>
      <c r="I6" s="65" t="str">
        <f t="shared" si="1"/>
        <v>法非適用</v>
      </c>
      <c r="J6" s="65" t="str">
        <f t="shared" si="1"/>
        <v>下水道事業</v>
      </c>
      <c r="K6" s="65" t="str">
        <f t="shared" si="1"/>
        <v>個別排水処理</v>
      </c>
      <c r="L6" s="65" t="str">
        <f t="shared" si="1"/>
        <v>L2</v>
      </c>
      <c r="M6" s="65" t="str">
        <f t="shared" si="1"/>
        <v>非設置</v>
      </c>
      <c r="N6" s="74" t="str">
        <f t="shared" si="1"/>
        <v>-</v>
      </c>
      <c r="O6" s="74" t="str">
        <f t="shared" si="1"/>
        <v>該当数値なし</v>
      </c>
      <c r="P6" s="74">
        <f t="shared" si="1"/>
        <v>2.e-002</v>
      </c>
      <c r="Q6" s="74">
        <f t="shared" si="1"/>
        <v>100</v>
      </c>
      <c r="R6" s="74">
        <f t="shared" si="1"/>
        <v>3300</v>
      </c>
      <c r="S6" s="74">
        <f t="shared" si="1"/>
        <v>48354</v>
      </c>
      <c r="T6" s="74">
        <f t="shared" si="1"/>
        <v>127.03</v>
      </c>
      <c r="U6" s="74">
        <f t="shared" si="1"/>
        <v>380.65</v>
      </c>
      <c r="V6" s="74">
        <f t="shared" si="1"/>
        <v>8</v>
      </c>
      <c r="W6" s="74">
        <f t="shared" si="1"/>
        <v>1.e-002</v>
      </c>
      <c r="X6" s="74">
        <f t="shared" si="1"/>
        <v>800</v>
      </c>
      <c r="Y6" s="82">
        <f t="shared" ref="Y6:AH6" si="2">IF(Y7="",NA(),Y7)</f>
        <v>76.150000000000006</v>
      </c>
      <c r="Z6" s="82">
        <f t="shared" si="2"/>
        <v>75.680000000000007</v>
      </c>
      <c r="AA6" s="82">
        <f t="shared" si="2"/>
        <v>75.72</v>
      </c>
      <c r="AB6" s="82">
        <f t="shared" si="2"/>
        <v>75.41</v>
      </c>
      <c r="AC6" s="82">
        <f t="shared" si="2"/>
        <v>77.7</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1214.47</v>
      </c>
      <c r="BG6" s="82">
        <f t="shared" si="5"/>
        <v>1212.8599999999999</v>
      </c>
      <c r="BH6" s="82">
        <f t="shared" si="5"/>
        <v>1143.18</v>
      </c>
      <c r="BI6" s="82">
        <f t="shared" si="5"/>
        <v>825.49</v>
      </c>
      <c r="BJ6" s="82">
        <f t="shared" si="5"/>
        <v>1116.51</v>
      </c>
      <c r="BK6" s="82">
        <f t="shared" si="5"/>
        <v>663.76</v>
      </c>
      <c r="BL6" s="82">
        <f t="shared" si="5"/>
        <v>566.35</v>
      </c>
      <c r="BM6" s="82">
        <f t="shared" si="5"/>
        <v>888.8</v>
      </c>
      <c r="BN6" s="82">
        <f t="shared" si="5"/>
        <v>855.65</v>
      </c>
      <c r="BO6" s="82">
        <f t="shared" si="5"/>
        <v>862.99</v>
      </c>
      <c r="BP6" s="74" t="str">
        <f>IF(BP7="","",IF(BP7="-","【-】","【"&amp;SUBSTITUTE(TEXT(BP7,"#,##0.00"),"-","△")&amp;"】"))</f>
        <v>【862.82】</v>
      </c>
      <c r="BQ6" s="82">
        <f t="shared" ref="BQ6:BZ6" si="6">IF(BQ7="",NA(),BQ7)</f>
        <v>100</v>
      </c>
      <c r="BR6" s="82">
        <f t="shared" si="6"/>
        <v>100</v>
      </c>
      <c r="BS6" s="82">
        <f t="shared" si="6"/>
        <v>100</v>
      </c>
      <c r="BT6" s="82">
        <f t="shared" si="6"/>
        <v>100</v>
      </c>
      <c r="BU6" s="82">
        <f t="shared" si="6"/>
        <v>100</v>
      </c>
      <c r="BV6" s="82">
        <f t="shared" si="6"/>
        <v>53.76</v>
      </c>
      <c r="BW6" s="82">
        <f t="shared" si="6"/>
        <v>52.27</v>
      </c>
      <c r="BX6" s="82">
        <f t="shared" si="6"/>
        <v>52.55</v>
      </c>
      <c r="BY6" s="82">
        <f t="shared" si="6"/>
        <v>52.23</v>
      </c>
      <c r="BZ6" s="82">
        <f t="shared" si="6"/>
        <v>50.06</v>
      </c>
      <c r="CA6" s="74" t="str">
        <f>IF(CA7="","",IF(CA7="-","【-】","【"&amp;SUBSTITUTE(TEXT(CA7,"#,##0.00"),"-","△")&amp;"】"))</f>
        <v>【49.71】</v>
      </c>
      <c r="CB6" s="82">
        <f t="shared" ref="CB6:CK6" si="7">IF(CB7="",NA(),CB7)</f>
        <v>165.4</v>
      </c>
      <c r="CC6" s="82">
        <f t="shared" si="7"/>
        <v>165.29</v>
      </c>
      <c r="CD6" s="82">
        <f t="shared" si="7"/>
        <v>172.1</v>
      </c>
      <c r="CE6" s="82">
        <f t="shared" si="7"/>
        <v>172.69</v>
      </c>
      <c r="CF6" s="82">
        <f t="shared" si="7"/>
        <v>135.74</v>
      </c>
      <c r="CG6" s="82">
        <f t="shared" si="7"/>
        <v>275.25</v>
      </c>
      <c r="CH6" s="82">
        <f t="shared" si="7"/>
        <v>291.01</v>
      </c>
      <c r="CI6" s="82">
        <f t="shared" si="7"/>
        <v>292.45</v>
      </c>
      <c r="CJ6" s="82">
        <f t="shared" si="7"/>
        <v>294.05</v>
      </c>
      <c r="CK6" s="82">
        <f t="shared" si="7"/>
        <v>309.22000000000003</v>
      </c>
      <c r="CL6" s="74" t="str">
        <f>IF(CL7="","",IF(CL7="-","【-】","【"&amp;SUBSTITUTE(TEXT(CL7,"#,##0.00"),"-","△")&amp;"】"))</f>
        <v>【317.18】</v>
      </c>
      <c r="CM6" s="82">
        <f t="shared" ref="CM6:CV6" si="8">IF(CM7="",NA(),CM7)</f>
        <v>13.33</v>
      </c>
      <c r="CN6" s="82">
        <f t="shared" si="8"/>
        <v>13.33</v>
      </c>
      <c r="CO6" s="82">
        <f t="shared" si="8"/>
        <v>13.33</v>
      </c>
      <c r="CP6" s="82">
        <f t="shared" si="8"/>
        <v>13.33</v>
      </c>
      <c r="CQ6" s="82">
        <f t="shared" si="8"/>
        <v>13.33</v>
      </c>
      <c r="CR6" s="82">
        <f t="shared" si="8"/>
        <v>54.14</v>
      </c>
      <c r="CS6" s="82">
        <f t="shared" si="8"/>
        <v>132.99</v>
      </c>
      <c r="CT6" s="82">
        <f t="shared" si="8"/>
        <v>51.71</v>
      </c>
      <c r="CU6" s="82">
        <f t="shared" si="8"/>
        <v>50.56</v>
      </c>
      <c r="CV6" s="82">
        <f t="shared" si="8"/>
        <v>47.35</v>
      </c>
      <c r="CW6" s="74" t="str">
        <f>IF(CW7="","",IF(CW7="-","【-】","【"&amp;SUBSTITUTE(TEXT(CW7,"#,##0.00"),"-","△")&amp;"】"))</f>
        <v>【47.67】</v>
      </c>
      <c r="CX6" s="82">
        <f t="shared" ref="CX6:DG6" si="9">IF(CX7="",NA(),CX7)</f>
        <v>100</v>
      </c>
      <c r="CY6" s="82">
        <f t="shared" si="9"/>
        <v>100</v>
      </c>
      <c r="CZ6" s="82">
        <f t="shared" si="9"/>
        <v>100</v>
      </c>
      <c r="DA6" s="82">
        <f t="shared" si="9"/>
        <v>100</v>
      </c>
      <c r="DB6" s="82">
        <f t="shared" si="9"/>
        <v>100</v>
      </c>
      <c r="DC6" s="82">
        <f t="shared" si="9"/>
        <v>84.69</v>
      </c>
      <c r="DD6" s="82">
        <f t="shared" si="9"/>
        <v>82.94</v>
      </c>
      <c r="DE6" s="82">
        <f t="shared" si="9"/>
        <v>82.91</v>
      </c>
      <c r="DF6" s="82">
        <f t="shared" si="9"/>
        <v>83.85</v>
      </c>
      <c r="DG6" s="82">
        <f t="shared" si="9"/>
        <v>81.209999999999994</v>
      </c>
      <c r="DH6" s="74" t="str">
        <f>IF(DH7="","",IF(DH7="-","【-】","【"&amp;SUBSTITUTE(TEXT(DH7,"#,##0.00"),"-","△")&amp;"】"))</f>
        <v>【79.30】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5" s="59" customFormat="1">
      <c r="A7" s="60"/>
      <c r="B7" s="66">
        <v>2019</v>
      </c>
      <c r="C7" s="66">
        <v>162086</v>
      </c>
      <c r="D7" s="66">
        <v>47</v>
      </c>
      <c r="E7" s="66">
        <v>18</v>
      </c>
      <c r="F7" s="66">
        <v>1</v>
      </c>
      <c r="G7" s="66">
        <v>0</v>
      </c>
      <c r="H7" s="66" t="s">
        <v>99</v>
      </c>
      <c r="I7" s="66" t="s">
        <v>100</v>
      </c>
      <c r="J7" s="66" t="s">
        <v>101</v>
      </c>
      <c r="K7" s="66" t="s">
        <v>30</v>
      </c>
      <c r="L7" s="66" t="s">
        <v>87</v>
      </c>
      <c r="M7" s="66" t="s">
        <v>102</v>
      </c>
      <c r="N7" s="75" t="s">
        <v>40</v>
      </c>
      <c r="O7" s="75" t="s">
        <v>103</v>
      </c>
      <c r="P7" s="75">
        <v>2.e-002</v>
      </c>
      <c r="Q7" s="75">
        <v>100</v>
      </c>
      <c r="R7" s="75">
        <v>3300</v>
      </c>
      <c r="S7" s="75">
        <v>48354</v>
      </c>
      <c r="T7" s="75">
        <v>127.03</v>
      </c>
      <c r="U7" s="75">
        <v>380.65</v>
      </c>
      <c r="V7" s="75">
        <v>8</v>
      </c>
      <c r="W7" s="75">
        <v>1.e-002</v>
      </c>
      <c r="X7" s="75">
        <v>800</v>
      </c>
      <c r="Y7" s="75">
        <v>76.150000000000006</v>
      </c>
      <c r="Z7" s="75">
        <v>75.680000000000007</v>
      </c>
      <c r="AA7" s="75">
        <v>75.72</v>
      </c>
      <c r="AB7" s="75">
        <v>75.41</v>
      </c>
      <c r="AC7" s="75">
        <v>77.7</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1214.47</v>
      </c>
      <c r="BG7" s="75">
        <v>1212.8599999999999</v>
      </c>
      <c r="BH7" s="75">
        <v>1143.18</v>
      </c>
      <c r="BI7" s="75">
        <v>825.49</v>
      </c>
      <c r="BJ7" s="75">
        <v>1116.51</v>
      </c>
      <c r="BK7" s="75">
        <v>663.76</v>
      </c>
      <c r="BL7" s="75">
        <v>566.35</v>
      </c>
      <c r="BM7" s="75">
        <v>888.8</v>
      </c>
      <c r="BN7" s="75">
        <v>855.65</v>
      </c>
      <c r="BO7" s="75">
        <v>862.99</v>
      </c>
      <c r="BP7" s="75">
        <v>862.82</v>
      </c>
      <c r="BQ7" s="75">
        <v>100</v>
      </c>
      <c r="BR7" s="75">
        <v>100</v>
      </c>
      <c r="BS7" s="75">
        <v>100</v>
      </c>
      <c r="BT7" s="75">
        <v>100</v>
      </c>
      <c r="BU7" s="75">
        <v>100</v>
      </c>
      <c r="BV7" s="75">
        <v>53.76</v>
      </c>
      <c r="BW7" s="75">
        <v>52.27</v>
      </c>
      <c r="BX7" s="75">
        <v>52.55</v>
      </c>
      <c r="BY7" s="75">
        <v>52.23</v>
      </c>
      <c r="BZ7" s="75">
        <v>50.06</v>
      </c>
      <c r="CA7" s="75">
        <v>49.71</v>
      </c>
      <c r="CB7" s="75">
        <v>165.4</v>
      </c>
      <c r="CC7" s="75">
        <v>165.29</v>
      </c>
      <c r="CD7" s="75">
        <v>172.1</v>
      </c>
      <c r="CE7" s="75">
        <v>172.69</v>
      </c>
      <c r="CF7" s="75">
        <v>135.74</v>
      </c>
      <c r="CG7" s="75">
        <v>275.25</v>
      </c>
      <c r="CH7" s="75">
        <v>291.01</v>
      </c>
      <c r="CI7" s="75">
        <v>292.45</v>
      </c>
      <c r="CJ7" s="75">
        <v>294.05</v>
      </c>
      <c r="CK7" s="75">
        <v>309.22000000000003</v>
      </c>
      <c r="CL7" s="75">
        <v>317.18</v>
      </c>
      <c r="CM7" s="75">
        <v>13.33</v>
      </c>
      <c r="CN7" s="75">
        <v>13.33</v>
      </c>
      <c r="CO7" s="75">
        <v>13.33</v>
      </c>
      <c r="CP7" s="75">
        <v>13.33</v>
      </c>
      <c r="CQ7" s="75">
        <v>13.33</v>
      </c>
      <c r="CR7" s="75">
        <v>54.14</v>
      </c>
      <c r="CS7" s="75">
        <v>132.99</v>
      </c>
      <c r="CT7" s="75">
        <v>51.71</v>
      </c>
      <c r="CU7" s="75">
        <v>50.56</v>
      </c>
      <c r="CV7" s="75">
        <v>47.35</v>
      </c>
      <c r="CW7" s="75">
        <v>47.67</v>
      </c>
      <c r="CX7" s="75">
        <v>100</v>
      </c>
      <c r="CY7" s="75">
        <v>100</v>
      </c>
      <c r="CZ7" s="75">
        <v>100</v>
      </c>
      <c r="DA7" s="75">
        <v>100</v>
      </c>
      <c r="DB7" s="75">
        <v>100</v>
      </c>
      <c r="DC7" s="75">
        <v>84.69</v>
      </c>
      <c r="DD7" s="75">
        <v>82.94</v>
      </c>
      <c r="DE7" s="75">
        <v>82.91</v>
      </c>
      <c r="DF7" s="75">
        <v>83.85</v>
      </c>
      <c r="DG7" s="75">
        <v>81.209999999999994</v>
      </c>
      <c r="DH7" s="75">
        <v>79.3</v>
      </c>
      <c r="DI7" s="75"/>
      <c r="DJ7" s="75"/>
      <c r="DK7" s="75"/>
      <c r="DL7" s="75"/>
      <c r="DM7" s="75"/>
      <c r="DN7" s="75"/>
      <c r="DO7" s="75"/>
      <c r="DP7" s="75"/>
      <c r="DQ7" s="75"/>
      <c r="DR7" s="75"/>
      <c r="DS7" s="75"/>
      <c r="DT7" s="75"/>
      <c r="DU7" s="75"/>
      <c r="DV7" s="75"/>
      <c r="DW7" s="75"/>
      <c r="DX7" s="75"/>
      <c r="DY7" s="75"/>
      <c r="DZ7" s="75"/>
      <c r="EA7" s="75"/>
      <c r="EB7" s="75"/>
      <c r="EC7" s="75"/>
      <c r="ED7" s="75"/>
      <c r="EE7" s="75" t="s">
        <v>40</v>
      </c>
      <c r="EF7" s="75" t="s">
        <v>40</v>
      </c>
      <c r="EG7" s="75" t="s">
        <v>40</v>
      </c>
      <c r="EH7" s="75" t="s">
        <v>40</v>
      </c>
      <c r="EI7" s="75" t="s">
        <v>40</v>
      </c>
      <c r="EJ7" s="75" t="s">
        <v>40</v>
      </c>
      <c r="EK7" s="75" t="s">
        <v>40</v>
      </c>
      <c r="EL7" s="75" t="s">
        <v>40</v>
      </c>
      <c r="EM7" s="75" t="s">
        <v>40</v>
      </c>
      <c r="EN7" s="75" t="s">
        <v>40</v>
      </c>
      <c r="EO7" s="75" t="s">
        <v>40</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福島　靖明</cp:lastModifiedBy>
  <dcterms:created xsi:type="dcterms:W3CDTF">2020-12-04T03:20:45Z</dcterms:created>
  <dcterms:modified xsi:type="dcterms:W3CDTF">2021-01-26T02:59:39Z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2021-01-26T02:59:39Z</vt:filetime>
  </property>
</Properties>
</file>