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201006\Desktop\"/>
    </mc:Choice>
  </mc:AlternateContent>
  <xr:revisionPtr revIDLastSave="0" documentId="13_ncr:1_{E2DEC2F3-C330-4757-AB30-65965B14D4B7}" xr6:coauthVersionLast="36" xr6:coauthVersionMax="36" xr10:uidLastSave="{00000000-0000-0000-0000-000000000000}"/>
  <workbookProtection workbookAlgorithmName="SHA-512" workbookHashValue="QdwsF09MyXEihC0qa5hrd++9D8vlq2VyXl2RuPP3XqBwUzipFJEzLpChimUrDuKvbiHEsJEdMm6oBUHzXrSNMA==" workbookSaltValue="II4dcj8KxBrB43Qq1d4aY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<sst xmlns="http://schemas.openxmlformats.org/spreadsheetml/2006/main" count="228" uniqueCount="114">
  <si>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</si>
  <si>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</si>
  <si>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</si>
  <si>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</si>
  <si>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</si>
  <si>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</si>
  <si>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</si>
  <si>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</si>
  <si>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</si>
  <si>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</si>
  <si>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</si>
  <si>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</si>
  <si>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</si>
  <si>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</si>
  <si>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</si>
  <si>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</si>
  <si>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</si>
  <si>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</si>
  <si>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</si>
  <si>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</si>
  <si>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</si>
  <si>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</si>
  <si>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</si>
  <si>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</si>
  <si>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</si>
  <si>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</si>
  <si>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</si>
  <si>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</si>
  <si>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</si>
  <si>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</si>
  <si>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</si>
  <si>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</si>
  <si>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</si>
  <si>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</si>
  <si>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</si>
  <si>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</si>
  <si>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</si>
  <si>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</si>
  <si>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</si>
  <si>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</si>
  <si>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</si>
  <si>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</si>
  <si>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</si>
  <si>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</si>
  <si>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</si>
  <si>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</si>
  <si>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</si>
  <si>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</si>
  <si>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</si>
  <si>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</si>
  <si>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</si>
  <si>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</si>
  <si>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</si>
  <si>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</si>
  <si>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</si>
  <si>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</si>
  <si>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</si>
  <si>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</si>
  <si>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</si>
  <si>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</si>
  <si>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</si>
  <si>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</si>
  <si>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</si>
  <si>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</si>
  <si>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</si>
  <si>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</si>
  <si>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</si>
  <si>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</si>
  <si>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</si>
  <si>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</si>
  <si>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</si>
  <si>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</si>
  <si>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</si>
  <si>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</si>
  <si>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</si>
  <si>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</si>
  <si>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</si>
  <si>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</si>
  <si>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</si>
  <si>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</si>
  <si>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</si>
  <si>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</si>
  <si>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</si>
  <si>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</si>
  <si>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</si>
  <si>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</si>
  <si>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</si>
  <si>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</si>
  <si>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</si>
  <si>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</si>
  <si>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</si>
  <si>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</si>
  <si>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</si>
  <si>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</si>
  <si>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</si>
  <si>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</si>
  <si>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</si>
  <si>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</si>
  <si>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</si>
  <si>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</si>
  <si>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</si>
  <si>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</si>
  <si>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</si>
  <si>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</si>
  <si>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</si>
  <si>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</si>
  <si>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</si>
  <si>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</si>
  <si>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</si>
  <si>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</si>
  <si>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</si>
  <si>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人口減少や節水機器の普及による給水収益の減少の中、既存施設の維持管理を行いながら、給水原価縮小に努めてきた。水道普及率を高め、既存施設利用率を高めるとともに、企業債借入償還計画と老朽管更新に伴う減価償却費の増大に対し、平成29年度に策定した経営戦略を、より適正な収支計画とするため令和３年度に見直し予定としており、今後もより一層、経営の安定化及び健全化を図っていきたい。</t>
    <rPh sb="110" eb="112">
      <t>ヘイセイ</t>
    </rPh>
    <rPh sb="114" eb="116">
      <t>ネンド</t>
    </rPh>
    <rPh sb="117" eb="119">
      <t>サクテイ</t>
    </rPh>
    <rPh sb="121" eb="123">
      <t>ケイエイ</t>
    </rPh>
    <rPh sb="123" eb="125">
      <t>センリャク</t>
    </rPh>
    <rPh sb="141" eb="143">
      <t>レイワ</t>
    </rPh>
    <rPh sb="144" eb="146">
      <t>ネンド</t>
    </rPh>
    <rPh sb="147" eb="149">
      <t>ミナオ</t>
    </rPh>
    <rPh sb="150" eb="152">
      <t>ヨテイ</t>
    </rPh>
    <phoneticPr fontId="4"/>
  </si>
  <si>
    <t>・人口減少や節水機器の普及に伴って、近年給水収益の減少が続いており、収益を一般会計繰入金等で補っている状態である。平成29年度に、中長期的な期間において、最適な投資規模や資金計画による経営戦略を策定した。
・総配水量に対して受水費や維持管理費などの費用が多いため、類似団体より給水原価が高くなっている。更なるコスト削減、業務の効率化に努める必要がある。
・流動比率が平均より低く、企業債残高対給水収益比率が高いのは、これまでの投資額に対し給水収益が低いためである。拡張事業や老朽管更新などの施設更新も含めた投資規模に対し、現在の料金水準が適正なものであるかを分析する必要がある。
・施設利用率が平均より低い傾向にあるのは、過去の計画給水人口に基づいた施設整備を行ってきたものが、近年の給水人口の減少により、平均配水量が減少しているためである。今後もこの傾向は続くことから、施設更新に際してはダウンサイジングも含めた適切な規模の投資を行う必要がある。</t>
    <rPh sb="112" eb="114">
      <t>ジュスイ</t>
    </rPh>
    <rPh sb="114" eb="115">
      <t>ヒ</t>
    </rPh>
    <rPh sb="124" eb="126">
      <t>ヒヨウ</t>
    </rPh>
    <rPh sb="127" eb="128">
      <t>オオ</t>
    </rPh>
    <rPh sb="143" eb="144">
      <t>タカ</t>
    </rPh>
    <phoneticPr fontId="4"/>
  </si>
  <si>
    <t>・平成24年度まで、漏水対策を中心に、漏水箇所の多い地域の管路更新を行ってきた。
・平成25年度以降は配水池整備（平成28年度完工）により更新が鈍化した。平成29年度以降は、計画のもとに継続的に老朽管更新を行っており、管路更新率は平均より高くなっている。
・管路経年化率が平均より高いのは、昭和40年代の黎明期に一斉に布設された管路が、法定耐用年数を迎える時期を迎えたためであり、今後もこの傾向は続く。法定耐用年数に対し、管路更新は目標耐用年数を設定していることから、計画的に管路更新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</si>
</sst>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0.56000000000000005</c:v>
                </c:pt>
                <c:pt idx="1">
                  <c:v>0.79</c:v>
                </c:pt>
                <c:pt idx="2">
                  <c:v>0.98</c:v>
                </c:pt>
                <c:pt idx="3">
                  <c:v>0.99</c:v>
                </c:pt>
                <c:pt idx="4">
                  <c:v>1.1000000000000001</c:v>
                </c:pt>
              </c:numCache>
            </c:numRef>
          </c:val>
          <c:extLst>
            <c:ext xmlns:c16="http://schemas.microsoft.com/office/drawing/2014/chart" uri="{C3380CC4-5D6E-409C-BE32-E72D297353CC}">
              <c16:uniqueId val="{00000000-F243-4586-A3FF-80016D97D8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F243-4586-A3FF-80016D97D8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51.9</c:v>
                </c:pt>
                <c:pt idx="1">
                  <c:v>49.86</c:v>
                </c:pt>
                <c:pt idx="2">
                  <c:v>50.48</c:v>
                </c:pt>
                <c:pt idx="3">
                  <c:v>50.21</c:v>
                </c:pt>
                <c:pt idx="4">
                  <c:v>50.73</c:v>
                </c:pt>
              </c:numCache>
            </c:numRef>
          </c:val>
          <c:extLst>
            <c:ext xmlns:c16="http://schemas.microsoft.com/office/drawing/2014/chart" uri="{C3380CC4-5D6E-409C-BE32-E72D297353CC}">
              <c16:uniqueId val="{00000000-69AC-4E4D-B70C-4A4420F4A0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69AC-4E4D-B70C-4A4420F4A0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83.95</c:v>
                </c:pt>
                <c:pt idx="1">
                  <c:v>88.08</c:v>
                </c:pt>
                <c:pt idx="2">
                  <c:v>86.98</c:v>
                </c:pt>
                <c:pt idx="3">
                  <c:v>86.75</c:v>
                </c:pt>
                <c:pt idx="4">
                  <c:v>84.75</c:v>
                </c:pt>
              </c:numCache>
            </c:numRef>
          </c:val>
          <c:extLst>
            <c:ext xmlns:c16="http://schemas.microsoft.com/office/drawing/2014/chart" uri="{C3380CC4-5D6E-409C-BE32-E72D297353CC}">
              <c16:uniqueId val="{00000000-F2D4-4329-93AD-B5E93B7AF3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2D4-4329-93AD-B5E93B7AF3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113.7</c:v>
                </c:pt>
                <c:pt idx="1">
                  <c:v>116.64</c:v>
                </c:pt>
                <c:pt idx="2">
                  <c:v>116.98</c:v>
                </c:pt>
                <c:pt idx="3">
                  <c:v>122.28</c:v>
                </c:pt>
                <c:pt idx="4">
                  <c:v>112.08</c:v>
                </c:pt>
              </c:numCache>
            </c:numRef>
          </c:val>
          <c:extLst>
            <c:ext xmlns:c16="http://schemas.microsoft.com/office/drawing/2014/chart" uri="{C3380CC4-5D6E-409C-BE32-E72D297353CC}">
              <c16:uniqueId val="{00000000-FFA5-46C2-A6EB-2AFC4930E9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FA5-46C2-A6EB-2AFC4930E9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48.04</c:v>
                </c:pt>
                <c:pt idx="1">
                  <c:v>47.82</c:v>
                </c:pt>
                <c:pt idx="2">
                  <c:v>48.82</c:v>
                </c:pt>
                <c:pt idx="3">
                  <c:v>49.64</c:v>
                </c:pt>
                <c:pt idx="4">
                  <c:v>50.47</c:v>
                </c:pt>
              </c:numCache>
            </c:numRef>
          </c:val>
          <c:extLst>
            <c:ext xmlns:c16="http://schemas.microsoft.com/office/drawing/2014/chart" uri="{C3380CC4-5D6E-409C-BE32-E72D297353CC}">
              <c16:uniqueId val="{00000000-07A0-4F40-9F34-3EBAA939D7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7A0-4F40-9F34-3EBAA939D7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12.54</c:v>
                </c:pt>
                <c:pt idx="1">
                  <c:v>13.76</c:v>
                </c:pt>
                <c:pt idx="2">
                  <c:v>20.81</c:v>
                </c:pt>
                <c:pt idx="3">
                  <c:v>24.25</c:v>
                </c:pt>
                <c:pt idx="4">
                  <c:v>27.99</c:v>
                </c:pt>
              </c:numCache>
            </c:numRef>
          </c:val>
          <c:extLst>
            <c:ext xmlns:c16="http://schemas.microsoft.com/office/drawing/2014/chart" uri="{C3380CC4-5D6E-409C-BE32-E72D297353CC}">
              <c16:uniqueId val="{00000000-702F-4C50-8401-FD968342F5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02F-4C50-8401-FD968342F5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44-46AC-8FD1-1D8C12F622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444-46AC-8FD1-1D8C12F622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206.47</c:v>
                </c:pt>
                <c:pt idx="1">
                  <c:v>187.67</c:v>
                </c:pt>
                <c:pt idx="2">
                  <c:v>209.31</c:v>
                </c:pt>
                <c:pt idx="3">
                  <c:v>241.16</c:v>
                </c:pt>
                <c:pt idx="4">
                  <c:v>248.02</c:v>
                </c:pt>
              </c:numCache>
            </c:numRef>
          </c:val>
          <c:extLst>
            <c:ext xmlns:c16="http://schemas.microsoft.com/office/drawing/2014/chart" uri="{C3380CC4-5D6E-409C-BE32-E72D297353CC}">
              <c16:uniqueId val="{00000000-3C44-4E69-9C27-03845D2213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C44-4E69-9C27-03845D2213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418.39</c:v>
                </c:pt>
                <c:pt idx="1">
                  <c:v>413.2</c:v>
                </c:pt>
                <c:pt idx="2">
                  <c:v>412.81</c:v>
                </c:pt>
                <c:pt idx="3">
                  <c:v>422.31</c:v>
                </c:pt>
                <c:pt idx="4">
                  <c:v>431.58</c:v>
                </c:pt>
              </c:numCache>
            </c:numRef>
          </c:val>
          <c:extLst>
            <c:ext xmlns:c16="http://schemas.microsoft.com/office/drawing/2014/chart" uri="{C3380CC4-5D6E-409C-BE32-E72D297353CC}">
              <c16:uniqueId val="{00000000-AB02-416F-91DA-A78960E1E5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B02-416F-91DA-A78960E1E5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92.36</c:v>
                </c:pt>
                <c:pt idx="1">
                  <c:v>95.04</c:v>
                </c:pt>
                <c:pt idx="2">
                  <c:v>92.33</c:v>
                </c:pt>
                <c:pt idx="3">
                  <c:v>95.56</c:v>
                </c:pt>
                <c:pt idx="4">
                  <c:v>92.43</c:v>
                </c:pt>
              </c:numCache>
            </c:numRef>
          </c:val>
          <c:extLst>
            <c:ext xmlns:c16="http://schemas.microsoft.com/office/drawing/2014/chart" uri="{C3380CC4-5D6E-409C-BE32-E72D297353CC}">
              <c16:uniqueId val="{00000000-2911-4655-9C44-888BB01EB2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2911-4655-9C44-888BB01EB2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235.25</c:v>
                </c:pt>
                <c:pt idx="1">
                  <c:v>228.98</c:v>
                </c:pt>
                <c:pt idx="2">
                  <c:v>236.55</c:v>
                </c:pt>
                <c:pt idx="3">
                  <c:v>228.83</c:v>
                </c:pt>
                <c:pt idx="4">
                  <c:v>238.06</c:v>
                </c:pt>
              </c:numCache>
            </c:numRef>
          </c:val>
          <c:extLst>
            <c:ext xmlns:c16="http://schemas.microsoft.com/office/drawing/2014/chart" uri="{C3380CC4-5D6E-409C-BE32-E72D297353CC}">
              <c16:uniqueId val="{00000000-2FE0-4ACB-BABE-DC6AFFFC01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2FE0-4ACB-BABE-DC6AFFFC01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28" zoomScaleNormal="100" workbookViewId="0">
      <selection activeCell="CA42" sqref="CA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小矢部市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29783</v>
      </c>
      <c r="AM8" s="71"/>
      <c r="AN8" s="71"/>
      <c r="AO8" s="71"/>
      <c r="AP8" s="71"/>
      <c r="AQ8" s="71"/>
      <c r="AR8" s="71"/>
      <c r="AS8" s="71"/>
      <c r="AT8" s="67">
        <f>データ!$S$6</f>
        <v>134.07</v>
      </c>
      <c r="AU8" s="68"/>
      <c r="AV8" s="68"/>
      <c r="AW8" s="68"/>
      <c r="AX8" s="68"/>
      <c r="AY8" s="68"/>
      <c r="AZ8" s="68"/>
      <c r="BA8" s="68"/>
      <c r="BB8" s="70">
        <f>データ!$T$6</f>
        <v>222.15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65.61</v>
      </c>
      <c r="J10" s="68"/>
      <c r="K10" s="68"/>
      <c r="L10" s="68"/>
      <c r="M10" s="68"/>
      <c r="N10" s="68"/>
      <c r="O10" s="69"/>
      <c r="P10" s="70">
        <f>データ!$P$6</f>
        <v>63.2</v>
      </c>
      <c r="Q10" s="70"/>
      <c r="R10" s="70"/>
      <c r="S10" s="70"/>
      <c r="T10" s="70"/>
      <c r="U10" s="70"/>
      <c r="V10" s="70"/>
      <c r="W10" s="71">
        <f>データ!$Q$6</f>
        <v>3784</v>
      </c>
      <c r="X10" s="71"/>
      <c r="Y10" s="71"/>
      <c r="Z10" s="71"/>
      <c r="AA10" s="71"/>
      <c r="AB10" s="71"/>
      <c r="AC10" s="71"/>
      <c r="AD10" s="2"/>
      <c r="AE10" s="2"/>
      <c r="AF10" s="2"/>
      <c r="AG10" s="2"/>
      <c r="AH10" s="4"/>
      <c r="AI10" s="4"/>
      <c r="AJ10" s="4"/>
      <c r="AK10" s="4"/>
      <c r="AL10" s="71">
        <f>データ!$U$6</f>
        <v>18833</v>
      </c>
      <c r="AM10" s="71"/>
      <c r="AN10" s="71"/>
      <c r="AO10" s="71"/>
      <c r="AP10" s="71"/>
      <c r="AQ10" s="71"/>
      <c r="AR10" s="71"/>
      <c r="AS10" s="71"/>
      <c r="AT10" s="67">
        <f>データ!$V$6</f>
        <v>84.15</v>
      </c>
      <c r="AU10" s="68"/>
      <c r="AV10" s="68"/>
      <c r="AW10" s="68"/>
      <c r="AX10" s="68"/>
      <c r="AY10" s="68"/>
      <c r="AZ10" s="68"/>
      <c r="BA10" s="68"/>
      <c r="BB10" s="70">
        <f>データ!$W$6</f>
        <v>223.8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05nroxpFTHHHcQ4eUIe+RRdDbDxHMY5S18PT5RPSkiyWyJiMduQrqECbyYZazVBItbNzkujLyqj8x8NOWtCrw==" saltValue="jeAxK7Pc2oCfH0GTELJ+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162094</v>
      </c>
      <c r="D6" s="34">
        <f t="shared" si="3"/>
        <v>46</v>
      </c>
      <c r="E6" s="34">
        <f t="shared" si="3"/>
        <v>1</v>
      </c>
      <c r="F6" s="34">
        <f t="shared" si="3"/>
        <v>0</v>
      </c>
      <c r="G6" s="34">
        <f t="shared" si="3"/>
        <v>1</v>
      </c>
      <c r="H6" s="34" t="str">
        <f t="shared" si="3"/>
        <v>富山県　小矢部市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65.61</v>
      </c>
      <c r="P6" s="35">
        <f t="shared" si="3"/>
        <v>63.2</v>
      </c>
      <c r="Q6" s="35">
        <f t="shared" si="3"/>
        <v>3784</v>
      </c>
      <c r="R6" s="35">
        <f t="shared" si="3"/>
        <v>29783</v>
      </c>
      <c r="S6" s="35">
        <f t="shared" si="3"/>
        <v>134.07</v>
      </c>
      <c r="T6" s="35">
        <f t="shared" si="3"/>
        <v>222.15</v>
      </c>
      <c r="U6" s="35">
        <f t="shared" si="3"/>
        <v>18833</v>
      </c>
      <c r="V6" s="35">
        <f t="shared" si="3"/>
        <v>84.15</v>
      </c>
      <c r="W6" s="35">
        <f t="shared" si="3"/>
        <v>223.8</v>
      </c>
      <c r="X6" s="36">
        <f>IF(X7="",NA(),X7)</f>
        <v>113.7</v>
      </c>
      <c r="Y6" s="36">
        <f t="shared" ref="Y6:AG6" si="4">IF(Y7="",NA(),Y7)</f>
        <v>116.64</v>
      </c>
      <c r="Z6" s="36">
        <f t="shared" si="4"/>
        <v>116.98</v>
      </c>
      <c r="AA6" s="36">
        <f t="shared" si="4"/>
        <v>122.28</v>
      </c>
      <c r="AB6" s="36">
        <f t="shared" si="4"/>
        <v>112.08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206.47</v>
      </c>
      <c r="AU6" s="36">
        <f t="shared" ref="AU6:BC6" si="6">IF(AU7="",NA(),AU7)</f>
        <v>187.67</v>
      </c>
      <c r="AV6" s="36">
        <f t="shared" si="6"/>
        <v>209.31</v>
      </c>
      <c r="AW6" s="36">
        <f t="shared" si="6"/>
        <v>241.16</v>
      </c>
      <c r="AX6" s="36">
        <f t="shared" si="6"/>
        <v>248.02</v>
      </c>
      <c r="AY6" s="36">
        <f t="shared" si="6"/>
        <v>391.54</v>
      </c>
      <c r="AZ6" s="36">
        <f t="shared" si="6"/>
        <v>384.34</v>
      </c>
      <c r="BA6" s="36">
        <f t="shared" si="6"/>
        <v>359.47</v>
      </c>
      <c r="BB6" s="36">
        <f t="shared" si="6"/>
        <v>369.69</v>
      </c>
      <c r="BC6" s="36">
        <f t="shared" si="6"/>
        <v>379.08</v>
      </c>
      <c r="BD6" s="35" t="str">
        <f>IF(BD7="","",IF(BD7="-","【-】","【"&amp;SUBSTITUTE(TEXT(BD7,"#,##0.00"),"-","△")&amp;"】"))</f>
        <v>【264.97】</v>
      </c>
      <c r="BE6" s="36">
        <f>IF(BE7="",NA(),BE7)</f>
        <v>418.39</v>
      </c>
      <c r="BF6" s="36">
        <f t="shared" ref="BF6:BN6" si="7">IF(BF7="",NA(),BF7)</f>
        <v>413.2</v>
      </c>
      <c r="BG6" s="36">
        <f t="shared" si="7"/>
        <v>412.81</v>
      </c>
      <c r="BH6" s="36">
        <f t="shared" si="7"/>
        <v>422.31</v>
      </c>
      <c r="BI6" s="36">
        <f t="shared" si="7"/>
        <v>431.58</v>
      </c>
      <c r="BJ6" s="36">
        <f t="shared" si="7"/>
        <v>386.97</v>
      </c>
      <c r="BK6" s="36">
        <f t="shared" si="7"/>
        <v>380.58</v>
      </c>
      <c r="BL6" s="36">
        <f t="shared" si="7"/>
        <v>401.79</v>
      </c>
      <c r="BM6" s="36">
        <f t="shared" si="7"/>
        <v>402.99</v>
      </c>
      <c r="BN6" s="36">
        <f t="shared" si="7"/>
        <v>398.98</v>
      </c>
      <c r="BO6" s="35" t="str">
        <f>IF(BO7="","",IF(BO7="-","【-】","【"&amp;SUBSTITUTE(TEXT(BO7,"#,##0.00"),"-","△")&amp;"】"))</f>
        <v>【266.61】</v>
      </c>
      <c r="BP6" s="36">
        <f>IF(BP7="",NA(),BP7)</f>
        <v>92.36</v>
      </c>
      <c r="BQ6" s="36">
        <f t="shared" ref="BQ6:BY6" si="8">IF(BQ7="",NA(),BQ7)</f>
        <v>95.04</v>
      </c>
      <c r="BR6" s="36">
        <f t="shared" si="8"/>
        <v>92.33</v>
      </c>
      <c r="BS6" s="36">
        <f t="shared" si="8"/>
        <v>95.56</v>
      </c>
      <c r="BT6" s="36">
        <f t="shared" si="8"/>
        <v>92.43</v>
      </c>
      <c r="BU6" s="36">
        <f t="shared" si="8"/>
        <v>101.72</v>
      </c>
      <c r="BV6" s="36">
        <f t="shared" si="8"/>
        <v>102.38</v>
      </c>
      <c r="BW6" s="36">
        <f t="shared" si="8"/>
        <v>100.12</v>
      </c>
      <c r="BX6" s="36">
        <f t="shared" si="8"/>
        <v>98.66</v>
      </c>
      <c r="BY6" s="36">
        <f t="shared" si="8"/>
        <v>98.64</v>
      </c>
      <c r="BZ6" s="35" t="str">
        <f>IF(BZ7="","",IF(BZ7="-","【-】","【"&amp;SUBSTITUTE(TEXT(BZ7,"#,##0.00"),"-","△")&amp;"】"))</f>
        <v>【103.24】</v>
      </c>
      <c r="CA6" s="36">
        <f>IF(CA7="",NA(),CA7)</f>
        <v>235.25</v>
      </c>
      <c r="CB6" s="36">
        <f t="shared" ref="CB6:CJ6" si="9">IF(CB7="",NA(),CB7)</f>
        <v>228.98</v>
      </c>
      <c r="CC6" s="36">
        <f t="shared" si="9"/>
        <v>236.55</v>
      </c>
      <c r="CD6" s="36">
        <f t="shared" si="9"/>
        <v>228.83</v>
      </c>
      <c r="CE6" s="36">
        <f t="shared" si="9"/>
        <v>238.06</v>
      </c>
      <c r="CF6" s="36">
        <f t="shared" si="9"/>
        <v>168.2</v>
      </c>
      <c r="CG6" s="36">
        <f t="shared" si="9"/>
        <v>168.67</v>
      </c>
      <c r="CH6" s="36">
        <f t="shared" si="9"/>
        <v>174.97</v>
      </c>
      <c r="CI6" s="36">
        <f t="shared" si="9"/>
        <v>178.59</v>
      </c>
      <c r="CJ6" s="36">
        <f t="shared" si="9"/>
        <v>178.92</v>
      </c>
      <c r="CK6" s="35" t="str">
        <f>IF(CK7="","",IF(CK7="-","【-】","【"&amp;SUBSTITUTE(TEXT(CK7,"#,##0.00"),"-","△")&amp;"】"))</f>
        <v>【168.38】</v>
      </c>
      <c r="CL6" s="36">
        <f>IF(CL7="",NA(),CL7)</f>
        <v>51.9</v>
      </c>
      <c r="CM6" s="36">
        <f t="shared" ref="CM6:CU6" si="10">IF(CM7="",NA(),CM7)</f>
        <v>49.86</v>
      </c>
      <c r="CN6" s="36">
        <f t="shared" si="10"/>
        <v>50.48</v>
      </c>
      <c r="CO6" s="36">
        <f t="shared" si="10"/>
        <v>50.21</v>
      </c>
      <c r="CP6" s="36">
        <f t="shared" si="10"/>
        <v>50.73</v>
      </c>
      <c r="CQ6" s="36">
        <f t="shared" si="10"/>
        <v>54.77</v>
      </c>
      <c r="CR6" s="36">
        <f t="shared" si="10"/>
        <v>54.92</v>
      </c>
      <c r="CS6" s="36">
        <f t="shared" si="10"/>
        <v>55.63</v>
      </c>
      <c r="CT6" s="36">
        <f t="shared" si="10"/>
        <v>55.03</v>
      </c>
      <c r="CU6" s="36">
        <f t="shared" si="10"/>
        <v>55.14</v>
      </c>
      <c r="CV6" s="35" t="str">
        <f>IF(CV7="","",IF(CV7="-","【-】","【"&amp;SUBSTITUTE(TEXT(CV7,"#,##0.00"),"-","△")&amp;"】"))</f>
        <v>【60.00】</v>
      </c>
      <c r="CW6" s="36">
        <f>IF(CW7="",NA(),CW7)</f>
        <v>83.95</v>
      </c>
      <c r="CX6" s="36">
        <f t="shared" ref="CX6:DF6" si="11">IF(CX7="",NA(),CX7)</f>
        <v>88.08</v>
      </c>
      <c r="CY6" s="36">
        <f t="shared" si="11"/>
        <v>86.98</v>
      </c>
      <c r="CZ6" s="36">
        <f t="shared" si="11"/>
        <v>86.75</v>
      </c>
      <c r="DA6" s="36">
        <f t="shared" si="11"/>
        <v>84.75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48.04</v>
      </c>
      <c r="DI6" s="36">
        <f t="shared" ref="DI6:DQ6" si="12">IF(DI7="",NA(),DI7)</f>
        <v>47.82</v>
      </c>
      <c r="DJ6" s="36">
        <f t="shared" si="12"/>
        <v>48.82</v>
      </c>
      <c r="DK6" s="36">
        <f t="shared" si="12"/>
        <v>49.64</v>
      </c>
      <c r="DL6" s="36">
        <f t="shared" si="12"/>
        <v>50.47</v>
      </c>
      <c r="DM6" s="36">
        <f t="shared" si="12"/>
        <v>47.46</v>
      </c>
      <c r="DN6" s="36">
        <f t="shared" si="12"/>
        <v>48.49</v>
      </c>
      <c r="DO6" s="36">
        <f t="shared" si="12"/>
        <v>48.05</v>
      </c>
      <c r="DP6" s="36">
        <f t="shared" si="12"/>
        <v>48.87</v>
      </c>
      <c r="DQ6" s="36">
        <f t="shared" si="12"/>
        <v>49.92</v>
      </c>
      <c r="DR6" s="35" t="str">
        <f>IF(DR7="","",IF(DR7="-","【-】","【"&amp;SUBSTITUTE(TEXT(DR7,"#,##0.00"),"-","△")&amp;"】"))</f>
        <v>【49.59】</v>
      </c>
      <c r="DS6" s="36">
        <f>IF(DS7="",NA(),DS7)</f>
        <v>12.54</v>
      </c>
      <c r="DT6" s="36">
        <f t="shared" ref="DT6:EB6" si="13">IF(DT7="",NA(),DT7)</f>
        <v>13.76</v>
      </c>
      <c r="DU6" s="36">
        <f t="shared" si="13"/>
        <v>20.81</v>
      </c>
      <c r="DV6" s="36">
        <f t="shared" si="13"/>
        <v>24.25</v>
      </c>
      <c r="DW6" s="36">
        <f t="shared" si="13"/>
        <v>27.99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0.56000000000000005</v>
      </c>
      <c r="EE6" s="36">
        <f t="shared" ref="EE6:EM6" si="14">IF(EE7="",NA(),EE7)</f>
        <v>0.79</v>
      </c>
      <c r="EF6" s="36">
        <f t="shared" si="14"/>
        <v>0.98</v>
      </c>
      <c r="EG6" s="36">
        <f t="shared" si="14"/>
        <v>0.99</v>
      </c>
      <c r="EH6" s="36">
        <f t="shared" si="14"/>
        <v>1.1000000000000001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162094</v>
      </c>
      <c r="D7" s="38">
        <v>46</v>
      </c>
      <c r="E7" s="38">
        <v>1</v>
      </c>
      <c r="F7" s="38">
        <v>0</v>
      </c>
      <c r="G7" s="38">
        <v>1</v>
      </c>
      <c r="H7" s="38" t="s">
        <v>93</v>
      </c>
      <c r="I7" s="38" t="s">
        <v>94</v>
      </c>
      <c r="J7" s="38" t="s">
        <v>95</v>
      </c>
      <c r="K7" s="38" t="s">
        <v>96</v>
      </c>
      <c r="L7" s="38" t="s">
        <v>97</v>
      </c>
      <c r="M7" s="38" t="s">
        <v>98</v>
      </c>
      <c r="N7" s="39" t="s">
        <v>99</v>
      </c>
      <c r="O7" s="39">
        <v>65.61</v>
      </c>
      <c r="P7" s="39">
        <v>63.2</v>
      </c>
      <c r="Q7" s="39">
        <v>3784</v>
      </c>
      <c r="R7" s="39">
        <v>29783</v>
      </c>
      <c r="S7" s="39">
        <v>134.07</v>
      </c>
      <c r="T7" s="39">
        <v>222.15</v>
      </c>
      <c r="U7" s="39">
        <v>18833</v>
      </c>
      <c r="V7" s="39">
        <v>84.15</v>
      </c>
      <c r="W7" s="39">
        <v>223.8</v>
      </c>
      <c r="X7" s="39">
        <v>113.7</v>
      </c>
      <c r="Y7" s="39">
        <v>116.64</v>
      </c>
      <c r="Z7" s="39">
        <v>116.98</v>
      </c>
      <c r="AA7" s="39">
        <v>122.28</v>
      </c>
      <c r="AB7" s="39">
        <v>112.08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206.47</v>
      </c>
      <c r="AU7" s="39">
        <v>187.67</v>
      </c>
      <c r="AV7" s="39">
        <v>209.31</v>
      </c>
      <c r="AW7" s="39">
        <v>241.16</v>
      </c>
      <c r="AX7" s="39">
        <v>248.02</v>
      </c>
      <c r="AY7" s="39">
        <v>391.54</v>
      </c>
      <c r="AZ7" s="39">
        <v>384.34</v>
      </c>
      <c r="BA7" s="39">
        <v>359.47</v>
      </c>
      <c r="BB7" s="39">
        <v>369.69</v>
      </c>
      <c r="BC7" s="39">
        <v>379.08</v>
      </c>
      <c r="BD7" s="39">
        <v>264.97000000000003</v>
      </c>
      <c r="BE7" s="39">
        <v>418.39</v>
      </c>
      <c r="BF7" s="39">
        <v>413.2</v>
      </c>
      <c r="BG7" s="39">
        <v>412.81</v>
      </c>
      <c r="BH7" s="39">
        <v>422.31</v>
      </c>
      <c r="BI7" s="39">
        <v>431.58</v>
      </c>
      <c r="BJ7" s="39">
        <v>386.97</v>
      </c>
      <c r="BK7" s="39">
        <v>380.58</v>
      </c>
      <c r="BL7" s="39">
        <v>401.79</v>
      </c>
      <c r="BM7" s="39">
        <v>402.99</v>
      </c>
      <c r="BN7" s="39">
        <v>398.98</v>
      </c>
      <c r="BO7" s="39">
        <v>266.61</v>
      </c>
      <c r="BP7" s="39">
        <v>92.36</v>
      </c>
      <c r="BQ7" s="39">
        <v>95.04</v>
      </c>
      <c r="BR7" s="39">
        <v>92.33</v>
      </c>
      <c r="BS7" s="39">
        <v>95.56</v>
      </c>
      <c r="BT7" s="39">
        <v>92.43</v>
      </c>
      <c r="BU7" s="39">
        <v>101.72</v>
      </c>
      <c r="BV7" s="39">
        <v>102.38</v>
      </c>
      <c r="BW7" s="39">
        <v>100.12</v>
      </c>
      <c r="BX7" s="39">
        <v>98.66</v>
      </c>
      <c r="BY7" s="39">
        <v>98.64</v>
      </c>
      <c r="BZ7" s="39">
        <v>103.24</v>
      </c>
      <c r="CA7" s="39">
        <v>235.25</v>
      </c>
      <c r="CB7" s="39">
        <v>228.98</v>
      </c>
      <c r="CC7" s="39">
        <v>236.55</v>
      </c>
      <c r="CD7" s="39">
        <v>228.83</v>
      </c>
      <c r="CE7" s="39">
        <v>238.06</v>
      </c>
      <c r="CF7" s="39">
        <v>168.2</v>
      </c>
      <c r="CG7" s="39">
        <v>168.67</v>
      </c>
      <c r="CH7" s="39">
        <v>174.97</v>
      </c>
      <c r="CI7" s="39">
        <v>178.59</v>
      </c>
      <c r="CJ7" s="39">
        <v>178.92</v>
      </c>
      <c r="CK7" s="39">
        <v>168.38</v>
      </c>
      <c r="CL7" s="39">
        <v>51.9</v>
      </c>
      <c r="CM7" s="39">
        <v>49.86</v>
      </c>
      <c r="CN7" s="39">
        <v>50.48</v>
      </c>
      <c r="CO7" s="39">
        <v>50.21</v>
      </c>
      <c r="CP7" s="39">
        <v>50.73</v>
      </c>
      <c r="CQ7" s="39">
        <v>54.77</v>
      </c>
      <c r="CR7" s="39">
        <v>54.92</v>
      </c>
      <c r="CS7" s="39">
        <v>55.63</v>
      </c>
      <c r="CT7" s="39">
        <v>55.03</v>
      </c>
      <c r="CU7" s="39">
        <v>55.14</v>
      </c>
      <c r="CV7" s="39">
        <v>60</v>
      </c>
      <c r="CW7" s="39">
        <v>83.95</v>
      </c>
      <c r="CX7" s="39">
        <v>88.08</v>
      </c>
      <c r="CY7" s="39">
        <v>86.98</v>
      </c>
      <c r="CZ7" s="39">
        <v>86.75</v>
      </c>
      <c r="DA7" s="39">
        <v>84.75</v>
      </c>
      <c r="DB7" s="39">
        <v>82.89</v>
      </c>
      <c r="DC7" s="39">
        <v>82.66</v>
      </c>
      <c r="DD7" s="39">
        <v>82.04</v>
      </c>
      <c r="DE7" s="39">
        <v>81.900000000000006</v>
      </c>
      <c r="DF7" s="39">
        <v>81.39</v>
      </c>
      <c r="DG7" s="39">
        <v>89.8</v>
      </c>
      <c r="DH7" s="39">
        <v>48.04</v>
      </c>
      <c r="DI7" s="39">
        <v>47.82</v>
      </c>
      <c r="DJ7" s="39">
        <v>48.82</v>
      </c>
      <c r="DK7" s="39">
        <v>49.64</v>
      </c>
      <c r="DL7" s="39">
        <v>50.47</v>
      </c>
      <c r="DM7" s="39">
        <v>47.46</v>
      </c>
      <c r="DN7" s="39">
        <v>48.49</v>
      </c>
      <c r="DO7" s="39">
        <v>48.05</v>
      </c>
      <c r="DP7" s="39">
        <v>48.87</v>
      </c>
      <c r="DQ7" s="39">
        <v>49.92</v>
      </c>
      <c r="DR7" s="39">
        <v>49.59</v>
      </c>
      <c r="DS7" s="39">
        <v>12.54</v>
      </c>
      <c r="DT7" s="39">
        <v>13.76</v>
      </c>
      <c r="DU7" s="39">
        <v>20.81</v>
      </c>
      <c r="DV7" s="39">
        <v>24.25</v>
      </c>
      <c r="DW7" s="39">
        <v>27.99</v>
      </c>
      <c r="DX7" s="39">
        <v>9.7100000000000009</v>
      </c>
      <c r="DY7" s="39">
        <v>12.79</v>
      </c>
      <c r="DZ7" s="39">
        <v>13.39</v>
      </c>
      <c r="EA7" s="39">
        <v>14.85</v>
      </c>
      <c r="EB7" s="39">
        <v>16.88</v>
      </c>
      <c r="EC7" s="39">
        <v>19.440000000000001</v>
      </c>
      <c r="ED7" s="39">
        <v>0.56000000000000005</v>
      </c>
      <c r="EE7" s="39">
        <v>0.79</v>
      </c>
      <c r="EF7" s="39">
        <v>0.98</v>
      </c>
      <c r="EG7" s="39">
        <v>0.99</v>
      </c>
      <c r="EH7" s="39">
        <v>1.1000000000000001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2020-12-04T02:07:33Z</dcterms:created>
  <dcterms:modified xsi:type="dcterms:W3CDTF">2021-01-27T00:31:14Z</dcterms:modified>
  <cp:category/>
</cp:coreProperties>
</file>