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I:\市町村支援課\　財政係\56 公営企業会計制度の見直し\◎経営比較分析表\R02\R30108 公営企業に係る経営比較分析表（令和元年度決算）の分析等について\03_市町村より回答→ＨＰ掲載\08小矢部市\下水道（法非適用）\修正後\"/>
    </mc:Choice>
  </mc:AlternateContent>
  <xr:revisionPtr revIDLastSave="0" documentId="8_{D1B58AFB-9834-44B1-BD93-BFF0823A899B}" xr6:coauthVersionLast="36" xr6:coauthVersionMax="36" xr10:uidLastSave="{00000000-0000-0000-0000-000000000000}"/>
  <workbookProtection workbookAlgorithmName="SHA-512" workbookHashValue="hz5IBm541VQ/jcfJ94Jjb8bFWjKZoUDUfyQybB9sfmvyGOw87HisEbqD91E5uTPNlslvSaTKwBXTDg2D7N8BRA==" workbookSaltValue="D/iO/A+SK9952I3GFfib4w==" workbookSpinCount="100000" lockStructure="1"/>
  <bookViews>
    <workbookView xWindow="0" yWindow="0" windowWidth="28800" windowHeight="121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B10" i="4"/>
  <c r="AT8" i="4"/>
  <c r="AD8" i="4"/>
  <c r="W8" i="4"/>
  <c r="P8" i="4"/>
  <c r="I8" i="4"/>
  <c r="B8" i="4"/>
  <c r="B6"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<sst xmlns="http://schemas.openxmlformats.org/spreadsheetml/2006/main" count="241" uniqueCount="120">
  <si>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</si>
  <si>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</si>
  <si>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</si>
  <si>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</si>
  <si>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</si>
  <si>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</si>
  <si>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</si>
  <si>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</si>
  <si>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</si>
  <si>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</si>
  <si>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</si>
  <si>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</si>
  <si>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</si>
  <si>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</si>
  <si>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</si>
  <si>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</si>
  <si>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</si>
  <si>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</si>
  <si>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</si>
  <si>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</si>
  <si>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</si>
  <si>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</si>
  <si>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</si>
  <si>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</si>
  <si>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</si>
  <si>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</si>
  <si>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</si>
  <si>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</si>
  <si>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</si>
  <si>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</si>
  <si>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</si>
  <si>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</si>
  <si>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</si>
  <si>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</si>
  <si>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</si>
  <si>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</si>
  <si>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</si>
  <si>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</si>
  <si>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</si>
  <si>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</si>
  <si>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</si>
  <si>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</si>
  <si>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</si>
  <si>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</si>
  <si>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</si>
  <si>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</si>
  <si>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</si>
  <si>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</si>
  <si>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</si>
  <si>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</si>
  <si>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</si>
  <si>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</si>
  <si>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</si>
  <si>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</si>
  <si>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</si>
  <si>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</si>
  <si>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</si>
  <si>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</si>
  <si>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</si>
  <si>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</si>
  <si>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</si>
  <si>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</si>
  <si>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</si>
  <si>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</si>
  <si>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</si>
  <si>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</si>
  <si>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</si>
  <si>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</si>
  <si>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</si>
  <si>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</si>
  <si>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</si>
  <si>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</si>
  <si>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</si>
  <si>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</si>
  <si>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</si>
  <si>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</si>
  <si>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</si>
  <si>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</si>
  <si>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</si>
  <si>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</si>
  <si>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</si>
  <si>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</si>
  <si>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</si>
  <si>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</si>
  <si>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</si>
  <si>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</si>
  <si>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</si>
  <si>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</si>
  <si>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</si>
  <si>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</si>
  <si>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</si>
  <si>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</si>
  <si>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</si>
  <si>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</si>
  <si>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</si>
  <si>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</si>
  <si>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</si>
  <si>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</si>
  <si>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小矢部市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</si>
  <si>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</si>
  <si>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</si>
  <si>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</si>
  <si>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</si>
  <si>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</si>
  <si>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</si>
  <si>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</si>
  <si>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</si>
  <si>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</si>
  <si>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</si>
  <si>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</si>
  <si>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</si>
  <si>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</si>
  <si>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</si>
  <si>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</si>
  <si>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</si>
  <si>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</si>
  <si>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</si>
  <si>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管路が比較的新しく耐用年数に達しているものはなく、老朽化対策は急務ではない。
</t>
    <phoneticPr fontId="4"/>
  </si>
  <si>
    <t>　企業債残高対事業規模比率が類似団体と比較しても大幅に高く、一般会計繰入金を使用料金の約２倍を繰り入れてもなお収益的収支比率が60%程度と低い状況である。また、人口減少による使用料金の減少及び耐震化や管渠の更新などのストックマネジメントに係る費用増加のリスクも抱えている。
　このことから、一般会計の財務状況も踏まえつつ、独立採算の原則に基づく持続可能な経営が行えるよう経営改善を図る必要がある。
　具体的には、①適切な料金水準の把握と見直し、②償還能力に応じた投資規模の見直しを中心とした検討と取組みが考えられる。
　なお、令和３年度に経営戦略の見直しを予定している。</t>
    <rPh sb="1" eb="3">
      <t>キギョウ</t>
    </rPh>
    <rPh sb="3" eb="4">
      <t>サイ</t>
    </rPh>
    <rPh sb="4" eb="6">
      <t>ザンダカ</t>
    </rPh>
    <rPh sb="6" eb="7">
      <t>タイ</t>
    </rPh>
    <rPh sb="7" eb="9">
      <t>ジギョウ</t>
    </rPh>
    <rPh sb="9" eb="11">
      <t>キボ</t>
    </rPh>
    <rPh sb="11" eb="13">
      <t>ヒリツ</t>
    </rPh>
    <rPh sb="14" eb="16">
      <t>ルイジ</t>
    </rPh>
    <rPh sb="16" eb="18">
      <t>ダンタイ</t>
    </rPh>
    <rPh sb="19" eb="21">
      <t>ヒカク</t>
    </rPh>
    <rPh sb="24" eb="26">
      <t>オオハバ</t>
    </rPh>
    <rPh sb="27" eb="28">
      <t>タカ</t>
    </rPh>
    <rPh sb="30" eb="32">
      <t>イッパン</t>
    </rPh>
    <rPh sb="32" eb="34">
      <t>カイケイ</t>
    </rPh>
    <rPh sb="34" eb="36">
      <t>クリイレ</t>
    </rPh>
    <rPh sb="36" eb="37">
      <t>キン</t>
    </rPh>
    <rPh sb="38" eb="41">
      <t>シヨウリョウ</t>
    </rPh>
    <rPh sb="41" eb="42">
      <t>キン</t>
    </rPh>
    <rPh sb="43" eb="44">
      <t>ヤク</t>
    </rPh>
    <rPh sb="45" eb="46">
      <t>バイ</t>
    </rPh>
    <rPh sb="47" eb="48">
      <t>ク</t>
    </rPh>
    <rPh sb="49" eb="50">
      <t>イ</t>
    </rPh>
    <rPh sb="55" eb="58">
      <t>シュウエキテキ</t>
    </rPh>
    <rPh sb="58" eb="60">
      <t>シュウシ</t>
    </rPh>
    <rPh sb="60" eb="62">
      <t>ヒリツ</t>
    </rPh>
    <rPh sb="66" eb="68">
      <t>テイド</t>
    </rPh>
    <rPh sb="69" eb="70">
      <t>ヒク</t>
    </rPh>
    <rPh sb="71" eb="73">
      <t>ジョウキョウ</t>
    </rPh>
    <rPh sb="80" eb="82">
      <t>ジンコウ</t>
    </rPh>
    <rPh sb="82" eb="84">
      <t>ゲンショウ</t>
    </rPh>
    <rPh sb="87" eb="90">
      <t>シヨウリョウ</t>
    </rPh>
    <rPh sb="90" eb="91">
      <t>キン</t>
    </rPh>
    <rPh sb="92" eb="94">
      <t>ゲンショウ</t>
    </rPh>
    <rPh sb="94" eb="95">
      <t>オヨ</t>
    </rPh>
    <rPh sb="96" eb="99">
      <t>タイシンカ</t>
    </rPh>
    <rPh sb="100" eb="102">
      <t>カンキョ</t>
    </rPh>
    <rPh sb="103" eb="105">
      <t>コウシン</t>
    </rPh>
    <rPh sb="119" eb="120">
      <t>カカ</t>
    </rPh>
    <rPh sb="121" eb="123">
      <t>ヒヨウ</t>
    </rPh>
    <rPh sb="123" eb="125">
      <t>ゾウカ</t>
    </rPh>
    <rPh sb="130" eb="131">
      <t>カカ</t>
    </rPh>
    <rPh sb="172" eb="174">
      <t>ジゾク</t>
    </rPh>
    <rPh sb="174" eb="176">
      <t>カノウ</t>
    </rPh>
    <rPh sb="180" eb="181">
      <t>オコナ</t>
    </rPh>
    <rPh sb="185" eb="187">
      <t>ケイエイ</t>
    </rPh>
    <rPh sb="187" eb="189">
      <t>カイゼン</t>
    </rPh>
    <rPh sb="190" eb="191">
      <t>ハカ</t>
    </rPh>
    <rPh sb="192" eb="194">
      <t>ヒツヨウ</t>
    </rPh>
    <rPh sb="200" eb="203">
      <t>グタイテキ</t>
    </rPh>
    <rPh sb="218" eb="220">
      <t>ミナオ</t>
    </rPh>
    <rPh sb="223" eb="225">
      <t>ショウカン</t>
    </rPh>
    <rPh sb="225" eb="227">
      <t>ノウリョク</t>
    </rPh>
    <rPh sb="228" eb="229">
      <t>オウ</t>
    </rPh>
    <rPh sb="240" eb="242">
      <t>チュウシン</t>
    </rPh>
    <rPh sb="245" eb="247">
      <t>ケントウ</t>
    </rPh>
    <rPh sb="248" eb="250">
      <t>トリク</t>
    </rPh>
    <rPh sb="252" eb="253">
      <t>カンガ</t>
    </rPh>
    <rPh sb="263" eb="265">
      <t>レイワ</t>
    </rPh>
    <rPh sb="266" eb="268">
      <t>ネンド</t>
    </rPh>
    <rPh sb="269" eb="271">
      <t>ケイエイ</t>
    </rPh>
    <rPh sb="271" eb="273">
      <t>センリャク</t>
    </rPh>
    <rPh sb="274" eb="276">
      <t>ミナオ</t>
    </rPh>
    <rPh sb="278" eb="280">
      <t>ヨテイ</t>
    </rPh>
    <phoneticPr fontId="4"/>
  </si>
  <si>
    <t>①収益的収支比率は、前年度から改善したものの依然として100％に満たない状況である。要因としては、下水道事業の整備に係る公債費及び下水道使用料と一般会計繰入金を主とする総収益が少ないことにある。収益のうち一般会計繰入金は使用料の約２倍にのぼり、一般会計に大きく依存している状況であることに留意する必要がある。
④企業債残高対事業規模比率は、依然として数値が高く類似団体平均値の約２倍となっており、将来負担額が大きいことが分かる。要因としては未普及地域の整備に伴う企業債の借入額が大きく、使用料金収入がが小さいことがあげられる。
⑥汚水処理原価は類似団体並であるが、供用開始後30年経過による維持管理費の増や、人口減による有収水量の減により汚水処理原価が上昇するリスクを抱えている。
⑧水洗化率は類似団体平均を上回っているが、引き続き水洗化率向上の施策を実施し指標の改善につなげる必要がある。</t>
    <rPh sb="10" eb="13">
      <t>ゼンネンド</t>
    </rPh>
    <rPh sb="15" eb="17">
      <t>カイゼン</t>
    </rPh>
    <rPh sb="22" eb="24">
      <t>イゼン</t>
    </rPh>
    <rPh sb="42" eb="44">
      <t>ヨウイン</t>
    </rPh>
    <rPh sb="49" eb="52">
      <t>ゲスイドウ</t>
    </rPh>
    <rPh sb="52" eb="54">
      <t>ジギョウ</t>
    </rPh>
    <rPh sb="55" eb="57">
      <t>セイビ</t>
    </rPh>
    <rPh sb="58" eb="59">
      <t>カカ</t>
    </rPh>
    <rPh sb="60" eb="63">
      <t>コウサイヒ</t>
    </rPh>
    <rPh sb="63" eb="64">
      <t>オヨ</t>
    </rPh>
    <rPh sb="65" eb="68">
      <t>ゲスイドウ</t>
    </rPh>
    <rPh sb="68" eb="71">
      <t>シヨウリョウ</t>
    </rPh>
    <rPh sb="72" eb="74">
      <t>イッパン</t>
    </rPh>
    <rPh sb="74" eb="76">
      <t>カイケイ</t>
    </rPh>
    <rPh sb="76" eb="78">
      <t>クリイレ</t>
    </rPh>
    <rPh sb="78" eb="79">
      <t>キン</t>
    </rPh>
    <rPh sb="80" eb="81">
      <t>オモ</t>
    </rPh>
    <rPh sb="84" eb="85">
      <t>ソウ</t>
    </rPh>
    <rPh sb="88" eb="89">
      <t>スク</t>
    </rPh>
    <rPh sb="97" eb="99">
      <t>シュウエキ</t>
    </rPh>
    <rPh sb="102" eb="104">
      <t>イッパン</t>
    </rPh>
    <rPh sb="104" eb="106">
      <t>カイケイ</t>
    </rPh>
    <rPh sb="106" eb="108">
      <t>クリイレ</t>
    </rPh>
    <rPh sb="108" eb="109">
      <t>キン</t>
    </rPh>
    <rPh sb="110" eb="113">
      <t>シヨウリョウ</t>
    </rPh>
    <rPh sb="114" eb="115">
      <t>ヤク</t>
    </rPh>
    <rPh sb="116" eb="117">
      <t>バイ</t>
    </rPh>
    <rPh sb="122" eb="124">
      <t>イッパン</t>
    </rPh>
    <rPh sb="124" eb="126">
      <t>カイケイ</t>
    </rPh>
    <rPh sb="127" eb="128">
      <t>オオ</t>
    </rPh>
    <rPh sb="130" eb="132">
      <t>イゾン</t>
    </rPh>
    <rPh sb="136" eb="138">
      <t>ジョウキョウ</t>
    </rPh>
    <rPh sb="144" eb="146">
      <t>リュウイ</t>
    </rPh>
    <rPh sb="148" eb="150">
      <t>ヒツヨウ</t>
    </rPh>
    <rPh sb="157" eb="159">
      <t>キギョウ</t>
    </rPh>
    <rPh sb="159" eb="160">
      <t>サイ</t>
    </rPh>
    <rPh sb="160" eb="162">
      <t>ザンダカ</t>
    </rPh>
    <rPh sb="162" eb="163">
      <t>タイ</t>
    </rPh>
    <rPh sb="163" eb="165">
      <t>ジギョウ</t>
    </rPh>
    <rPh sb="165" eb="167">
      <t>キボ</t>
    </rPh>
    <rPh sb="167" eb="169">
      <t>ヒリツ</t>
    </rPh>
    <rPh sb="171" eb="173">
      <t>イゼン</t>
    </rPh>
    <rPh sb="176" eb="178">
      <t>スウチ</t>
    </rPh>
    <rPh sb="179" eb="180">
      <t>タカ</t>
    </rPh>
    <rPh sb="181" eb="183">
      <t>ルイジ</t>
    </rPh>
    <rPh sb="183" eb="185">
      <t>ダンタイ</t>
    </rPh>
    <rPh sb="185" eb="187">
      <t>ヘイキン</t>
    </rPh>
    <rPh sb="187" eb="188">
      <t>チ</t>
    </rPh>
    <rPh sb="189" eb="190">
      <t>ヤク</t>
    </rPh>
    <rPh sb="191" eb="192">
      <t>バイ</t>
    </rPh>
    <rPh sb="199" eb="201">
      <t>ショウライ</t>
    </rPh>
    <rPh sb="201" eb="203">
      <t>フタン</t>
    </rPh>
    <rPh sb="203" eb="204">
      <t>ガク</t>
    </rPh>
    <rPh sb="205" eb="206">
      <t>オオ</t>
    </rPh>
    <rPh sb="211" eb="212">
      <t>ワ</t>
    </rPh>
    <rPh sb="215" eb="217">
      <t>ヨウイン</t>
    </rPh>
    <rPh sb="221" eb="224">
      <t>ミフキュウ</t>
    </rPh>
    <rPh sb="224" eb="226">
      <t>チイキ</t>
    </rPh>
    <rPh sb="227" eb="229">
      <t>セイビ</t>
    </rPh>
    <rPh sb="230" eb="231">
      <t>トモナ</t>
    </rPh>
    <rPh sb="232" eb="234">
      <t>キギョウ</t>
    </rPh>
    <rPh sb="234" eb="235">
      <t>サイ</t>
    </rPh>
    <rPh sb="236" eb="238">
      <t>カリイレ</t>
    </rPh>
    <rPh sb="238" eb="239">
      <t>ガク</t>
    </rPh>
    <rPh sb="240" eb="241">
      <t>オオ</t>
    </rPh>
    <rPh sb="244" eb="247">
      <t>シヨウリョウ</t>
    </rPh>
    <rPh sb="247" eb="248">
      <t>キン</t>
    </rPh>
    <rPh sb="248" eb="250">
      <t>シュウニュウ</t>
    </rPh>
    <rPh sb="252" eb="253">
      <t>チイ</t>
    </rPh>
    <rPh sb="267" eb="269">
      <t>オスイ</t>
    </rPh>
    <rPh sb="269" eb="271">
      <t>ショリ</t>
    </rPh>
    <rPh sb="271" eb="273">
      <t>ゲンカ</t>
    </rPh>
    <rPh sb="274" eb="276">
      <t>ルイジ</t>
    </rPh>
    <rPh sb="276" eb="278">
      <t>ダンタイ</t>
    </rPh>
    <rPh sb="278" eb="279">
      <t>ナミ</t>
    </rPh>
    <rPh sb="284" eb="286">
      <t>キョウヨウ</t>
    </rPh>
    <rPh sb="286" eb="288">
      <t>カイシ</t>
    </rPh>
    <rPh sb="288" eb="289">
      <t>ゴ</t>
    </rPh>
    <rPh sb="291" eb="292">
      <t>ネン</t>
    </rPh>
    <rPh sb="292" eb="294">
      <t>ケイカ</t>
    </rPh>
    <rPh sb="297" eb="299">
      <t>イジ</t>
    </rPh>
    <rPh sb="299" eb="302">
      <t>カンリヒ</t>
    </rPh>
    <rPh sb="303" eb="304">
      <t>ゾウ</t>
    </rPh>
    <rPh sb="306" eb="309">
      <t>ジンコウゲン</t>
    </rPh>
    <rPh sb="312" eb="314">
      <t>ユウシュウ</t>
    </rPh>
    <rPh sb="314" eb="316">
      <t>スイリョウ</t>
    </rPh>
    <rPh sb="317" eb="318">
      <t>ゲン</t>
    </rPh>
    <rPh sb="321" eb="323">
      <t>オスイ</t>
    </rPh>
    <rPh sb="323" eb="325">
      <t>ショリ</t>
    </rPh>
    <rPh sb="325" eb="327">
      <t>ゲンカ</t>
    </rPh>
    <rPh sb="328" eb="330">
      <t>ジョウショウ</t>
    </rPh>
    <rPh sb="336" eb="337">
      <t>カカ</t>
    </rPh>
    <rPh sb="379" eb="381">
      <t>ジッシ</t>
    </rPh>
    <rPh sb="382" eb="384">
      <t>シヒョウ</t>
    </rPh>
    <rPh sb="385" eb="387">
      <t>カイゼン</t>
    </rPh>
    <rPh sb="392" eb="3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</si>
</sst>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7A-4221-BBD0-F3FD7784F0E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0.13</c:v>
                </c:pt>
                <c:pt idx="3">
                  <c:v>0.13</c:v>
                </c:pt>
                <c:pt idx="4">
                  <c:v>0.15</c:v>
                </c:pt>
              </c:numCache>
            </c:numRef>
          </c:val>
          <c:smooth val="0"/>
          <c:extLst>
            <c:ext xmlns:c16="http://schemas.microsoft.com/office/drawing/2014/chart" uri="{C3380CC4-5D6E-409C-BE32-E72D297353CC}">
              <c16:uniqueId val="{00000001-BF7A-4221-BBD0-F3FD7784F0E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05-4C05-8BE5-4397E2F109F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50.24</c:v>
                </c:pt>
                <c:pt idx="3">
                  <c:v>52.58</c:v>
                </c:pt>
                <c:pt idx="4">
                  <c:v>50.94</c:v>
                </c:pt>
              </c:numCache>
            </c:numRef>
          </c:val>
          <c:smooth val="0"/>
          <c:extLst>
            <c:ext xmlns:c16="http://schemas.microsoft.com/office/drawing/2014/chart" uri="{C3380CC4-5D6E-409C-BE32-E72D297353CC}">
              <c16:uniqueId val="{00000001-A305-4C05-8BE5-4397E2F109F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87.15</c:v>
                </c:pt>
                <c:pt idx="1">
                  <c:v>87.7</c:v>
                </c:pt>
                <c:pt idx="2">
                  <c:v>88.43</c:v>
                </c:pt>
                <c:pt idx="3">
                  <c:v>88.73</c:v>
                </c:pt>
                <c:pt idx="4">
                  <c:v>89.23</c:v>
                </c:pt>
              </c:numCache>
            </c:numRef>
          </c:val>
          <c:extLst>
            <c:ext xmlns:c16="http://schemas.microsoft.com/office/drawing/2014/chart" uri="{C3380CC4-5D6E-409C-BE32-E72D297353CC}">
              <c16:uniqueId val="{00000000-76C6-49FC-A2B0-38A45191E23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84.17</c:v>
                </c:pt>
                <c:pt idx="3">
                  <c:v>83.02</c:v>
                </c:pt>
                <c:pt idx="4">
                  <c:v>82.55</c:v>
                </c:pt>
              </c:numCache>
            </c:numRef>
          </c:val>
          <c:smooth val="0"/>
          <c:extLst>
            <c:ext xmlns:c16="http://schemas.microsoft.com/office/drawing/2014/chart" uri="{C3380CC4-5D6E-409C-BE32-E72D297353CC}">
              <c16:uniqueId val="{00000001-76C6-49FC-A2B0-38A45191E23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62.86</c:v>
                </c:pt>
                <c:pt idx="1">
                  <c:v>64.010000000000005</c:v>
                </c:pt>
                <c:pt idx="2">
                  <c:v>54.02</c:v>
                </c:pt>
                <c:pt idx="3">
                  <c:v>53.75</c:v>
                </c:pt>
                <c:pt idx="4">
                  <c:v>58.27</c:v>
                </c:pt>
              </c:numCache>
            </c:numRef>
          </c:val>
          <c:extLst>
            <c:ext xmlns:c16="http://schemas.microsoft.com/office/drawing/2014/chart" uri="{C3380CC4-5D6E-409C-BE32-E72D297353CC}">
              <c16:uniqueId val="{00000000-63D2-478D-A9FB-7991C286D9F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D2-478D-A9FB-7991C286D9F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3D-41B7-82D4-2EE452C4EE5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3D-41B7-82D4-2EE452C4EE5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E9-4955-B50C-EBF324BA0B2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E9-4955-B50C-EBF324BA0B2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D2-4825-BF97-7EF334559E9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D2-4825-BF97-7EF334559E9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16-431F-8223-29F6CC35280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16-431F-8223-29F6CC35280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1887.56</c:v>
                </c:pt>
                <c:pt idx="1">
                  <c:v>2148.96</c:v>
                </c:pt>
                <c:pt idx="2">
                  <c:v>1962.24</c:v>
                </c:pt>
                <c:pt idx="3">
                  <c:v>1916.02</c:v>
                </c:pt>
                <c:pt idx="4">
                  <c:v>2008.25</c:v>
                </c:pt>
              </c:numCache>
            </c:numRef>
          </c:val>
          <c:extLst>
            <c:ext xmlns:c16="http://schemas.microsoft.com/office/drawing/2014/chart" uri="{C3380CC4-5D6E-409C-BE32-E72D297353CC}">
              <c16:uniqueId val="{00000000-3BC2-4AB1-9FE1-CEF750626DA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1124.26</c:v>
                </c:pt>
                <c:pt idx="3">
                  <c:v>958.81</c:v>
                </c:pt>
                <c:pt idx="4">
                  <c:v>1001.3</c:v>
                </c:pt>
              </c:numCache>
            </c:numRef>
          </c:val>
          <c:smooth val="0"/>
          <c:extLst>
            <c:ext xmlns:c16="http://schemas.microsoft.com/office/drawing/2014/chart" uri="{C3380CC4-5D6E-409C-BE32-E72D297353CC}">
              <c16:uniqueId val="{00000001-3BC2-4AB1-9FE1-CEF750626DA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54.16</c:v>
                </c:pt>
                <c:pt idx="1">
                  <c:v>58.35</c:v>
                </c:pt>
                <c:pt idx="2">
                  <c:v>75.260000000000005</c:v>
                </c:pt>
                <c:pt idx="3">
                  <c:v>96.98</c:v>
                </c:pt>
                <c:pt idx="4">
                  <c:v>95.55</c:v>
                </c:pt>
              </c:numCache>
            </c:numRef>
          </c:val>
          <c:extLst>
            <c:ext xmlns:c16="http://schemas.microsoft.com/office/drawing/2014/chart" uri="{C3380CC4-5D6E-409C-BE32-E72D297353CC}">
              <c16:uniqueId val="{00000000-C953-4612-A828-181A3C6FC1C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80.58</c:v>
                </c:pt>
                <c:pt idx="3">
                  <c:v>82.88</c:v>
                </c:pt>
                <c:pt idx="4">
                  <c:v>81.88</c:v>
                </c:pt>
              </c:numCache>
            </c:numRef>
          </c:val>
          <c:smooth val="0"/>
          <c:extLst>
            <c:ext xmlns:c16="http://schemas.microsoft.com/office/drawing/2014/chart" uri="{C3380CC4-5D6E-409C-BE32-E72D297353CC}">
              <c16:uniqueId val="{00000001-C953-4612-A828-181A3C6FC1C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323.58999999999997</c:v>
                </c:pt>
                <c:pt idx="1">
                  <c:v>300.52999999999997</c:v>
                </c:pt>
                <c:pt idx="2">
                  <c:v>233.05</c:v>
                </c:pt>
                <c:pt idx="3">
                  <c:v>182.55</c:v>
                </c:pt>
                <c:pt idx="4">
                  <c:v>169.81</c:v>
                </c:pt>
              </c:numCache>
            </c:numRef>
          </c:val>
          <c:extLst>
            <c:ext xmlns:c16="http://schemas.microsoft.com/office/drawing/2014/chart" uri="{C3380CC4-5D6E-409C-BE32-E72D297353CC}">
              <c16:uniqueId val="{00000000-4D2E-4B2C-B55B-904C92801C3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216.21</c:v>
                </c:pt>
                <c:pt idx="3">
                  <c:v>190.99</c:v>
                </c:pt>
                <c:pt idx="4">
                  <c:v>187.55</c:v>
                </c:pt>
              </c:numCache>
            </c:numRef>
          </c:val>
          <c:smooth val="0"/>
          <c:extLst>
            <c:ext xmlns:c16="http://schemas.microsoft.com/office/drawing/2014/chart" uri="{C3380CC4-5D6E-409C-BE32-E72D297353CC}">
              <c16:uniqueId val="{00000001-4D2E-4B2C-B55B-904C92801C3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A7"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小矢部市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29783</v>
      </c>
      <c r="AM8" s="51"/>
      <c r="AN8" s="51"/>
      <c r="AO8" s="51"/>
      <c r="AP8" s="51"/>
      <c r="AQ8" s="51"/>
      <c r="AR8" s="51"/>
      <c r="AS8" s="51"/>
      <c r="AT8" s="46">
        <f>データ!T6</f>
        <v>134.07</v>
      </c>
      <c r="AU8" s="46"/>
      <c r="AV8" s="46"/>
      <c r="AW8" s="46"/>
      <c r="AX8" s="46"/>
      <c r="AY8" s="46"/>
      <c r="AZ8" s="46"/>
      <c r="BA8" s="46"/>
      <c r="BB8" s="46">
        <f>データ!U6</f>
        <v>222.15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34.85</v>
      </c>
      <c r="Q10" s="46"/>
      <c r="R10" s="46"/>
      <c r="S10" s="46"/>
      <c r="T10" s="46"/>
      <c r="U10" s="46"/>
      <c r="V10" s="46"/>
      <c r="W10" s="46">
        <f>データ!Q6</f>
        <v>78.55</v>
      </c>
      <c r="X10" s="46"/>
      <c r="Y10" s="46"/>
      <c r="Z10" s="46"/>
      <c r="AA10" s="46"/>
      <c r="AB10" s="46"/>
      <c r="AC10" s="46"/>
      <c r="AD10" s="51">
        <f>データ!R6</f>
        <v>3300</v>
      </c>
      <c r="AE10" s="51"/>
      <c r="AF10" s="51"/>
      <c r="AG10" s="51"/>
      <c r="AH10" s="51"/>
      <c r="AI10" s="51"/>
      <c r="AJ10" s="51"/>
      <c r="AK10" s="2"/>
      <c r="AL10" s="51">
        <f>データ!V6</f>
        <v>10360</v>
      </c>
      <c r="AM10" s="51"/>
      <c r="AN10" s="51"/>
      <c r="AO10" s="51"/>
      <c r="AP10" s="51"/>
      <c r="AQ10" s="51"/>
      <c r="AR10" s="51"/>
      <c r="AS10" s="51"/>
      <c r="AT10" s="46">
        <f>データ!W6</f>
        <v>4.07</v>
      </c>
      <c r="AU10" s="46"/>
      <c r="AV10" s="46"/>
      <c r="AW10" s="46"/>
      <c r="AX10" s="46"/>
      <c r="AY10" s="46"/>
      <c r="AZ10" s="46"/>
      <c r="BA10" s="46"/>
      <c r="BB10" s="46">
        <f>データ!X6</f>
        <v>2545.4499999999998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ifK3Hp4oVVs2+suqUEfVo9K4n4WDKDc2ac4V5pGvUXOi5WZd4O455xBgyKEZ4Ijwop+5g6P3rg++nxFunu+heA==" saltValue="mMx1PqiSoLwKDf/0rT/TG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162094</v>
      </c>
      <c r="D6" s="33">
        <f t="shared" si="3"/>
        <v>47</v>
      </c>
      <c r="E6" s="33">
        <f t="shared" si="3"/>
        <v>17</v>
      </c>
      <c r="F6" s="33">
        <f t="shared" si="3"/>
        <v>1</v>
      </c>
      <c r="G6" s="33">
        <f t="shared" si="3"/>
        <v>0</v>
      </c>
      <c r="H6" s="33" t="str">
        <f t="shared" si="3"/>
        <v>富山県　小矢部市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34.85</v>
      </c>
      <c r="Q6" s="34">
        <f t="shared" si="3"/>
        <v>78.55</v>
      </c>
      <c r="R6" s="34">
        <f t="shared" si="3"/>
        <v>3300</v>
      </c>
      <c r="S6" s="34">
        <f t="shared" si="3"/>
        <v>29783</v>
      </c>
      <c r="T6" s="34">
        <f t="shared" si="3"/>
        <v>134.07</v>
      </c>
      <c r="U6" s="34">
        <f t="shared" si="3"/>
        <v>222.15</v>
      </c>
      <c r="V6" s="34">
        <f t="shared" si="3"/>
        <v>10360</v>
      </c>
      <c r="W6" s="34">
        <f t="shared" si="3"/>
        <v>4.07</v>
      </c>
      <c r="X6" s="34">
        <f t="shared" si="3"/>
        <v>2545.4499999999998</v>
      </c>
      <c r="Y6" s="35">
        <f>IF(Y7="",NA(),Y7)</f>
        <v>62.86</v>
      </c>
      <c r="Z6" s="35">
        <f t="shared" ref="Z6:AH6" si="4">IF(Z7="",NA(),Z7)</f>
        <v>64.010000000000005</v>
      </c>
      <c r="AA6" s="35">
        <f t="shared" si="4"/>
        <v>54.02</v>
      </c>
      <c r="AB6" s="35">
        <f t="shared" si="4"/>
        <v>53.75</v>
      </c>
      <c r="AC6" s="35">
        <f t="shared" si="4"/>
        <v>58.27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1887.56</v>
      </c>
      <c r="BG6" s="35">
        <f t="shared" ref="BG6:BO6" si="7">IF(BG7="",NA(),BG7)</f>
        <v>2148.96</v>
      </c>
      <c r="BH6" s="35">
        <f t="shared" si="7"/>
        <v>1962.24</v>
      </c>
      <c r="BI6" s="35">
        <f t="shared" si="7"/>
        <v>1916.02</v>
      </c>
      <c r="BJ6" s="35">
        <f t="shared" si="7"/>
        <v>2008.25</v>
      </c>
      <c r="BK6" s="35">
        <f t="shared" si="7"/>
        <v>1118.56</v>
      </c>
      <c r="BL6" s="35">
        <f t="shared" si="7"/>
        <v>1111.31</v>
      </c>
      <c r="BM6" s="35">
        <f t="shared" si="7"/>
        <v>1124.26</v>
      </c>
      <c r="BN6" s="35">
        <f t="shared" si="7"/>
        <v>958.81</v>
      </c>
      <c r="BO6" s="35">
        <f t="shared" si="7"/>
        <v>1001.3</v>
      </c>
      <c r="BP6" s="34" t="str">
        <f>IF(BP7="","",IF(BP7="-","【-】","【"&amp;SUBSTITUTE(TEXT(BP7,"#,##0.00"),"-","△")&amp;"】"))</f>
        <v>【682.51】</v>
      </c>
      <c r="BQ6" s="35">
        <f>IF(BQ7="",NA(),BQ7)</f>
        <v>54.16</v>
      </c>
      <c r="BR6" s="35">
        <f t="shared" ref="BR6:BZ6" si="8">IF(BR7="",NA(),BR7)</f>
        <v>58.35</v>
      </c>
      <c r="BS6" s="35">
        <f t="shared" si="8"/>
        <v>75.260000000000005</v>
      </c>
      <c r="BT6" s="35">
        <f t="shared" si="8"/>
        <v>96.98</v>
      </c>
      <c r="BU6" s="35">
        <f t="shared" si="8"/>
        <v>95.55</v>
      </c>
      <c r="BV6" s="35">
        <f t="shared" si="8"/>
        <v>72.33</v>
      </c>
      <c r="BW6" s="35">
        <f t="shared" si="8"/>
        <v>75.540000000000006</v>
      </c>
      <c r="BX6" s="35">
        <f t="shared" si="8"/>
        <v>80.58</v>
      </c>
      <c r="BY6" s="35">
        <f t="shared" si="8"/>
        <v>82.88</v>
      </c>
      <c r="BZ6" s="35">
        <f t="shared" si="8"/>
        <v>81.88</v>
      </c>
      <c r="CA6" s="34" t="str">
        <f>IF(CA7="","",IF(CA7="-","【-】","【"&amp;SUBSTITUTE(TEXT(CA7,"#,##0.00"),"-","△")&amp;"】"))</f>
        <v>【100.34】</v>
      </c>
      <c r="CB6" s="35">
        <f>IF(CB7="",NA(),CB7)</f>
        <v>323.58999999999997</v>
      </c>
      <c r="CC6" s="35">
        <f t="shared" ref="CC6:CK6" si="9">IF(CC7="",NA(),CC7)</f>
        <v>300.52999999999997</v>
      </c>
      <c r="CD6" s="35">
        <f t="shared" si="9"/>
        <v>233.05</v>
      </c>
      <c r="CE6" s="35">
        <f t="shared" si="9"/>
        <v>182.55</v>
      </c>
      <c r="CF6" s="35">
        <f t="shared" si="9"/>
        <v>169.81</v>
      </c>
      <c r="CG6" s="35">
        <f t="shared" si="9"/>
        <v>215.28</v>
      </c>
      <c r="CH6" s="35">
        <f t="shared" si="9"/>
        <v>207.96</v>
      </c>
      <c r="CI6" s="35">
        <f t="shared" si="9"/>
        <v>216.21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50.24</v>
      </c>
      <c r="CU6" s="35">
        <f t="shared" si="10"/>
        <v>52.58</v>
      </c>
      <c r="CV6" s="35">
        <f t="shared" si="10"/>
        <v>50.94</v>
      </c>
      <c r="CW6" s="34" t="str">
        <f>IF(CW7="","",IF(CW7="-","【-】","【"&amp;SUBSTITUTE(TEXT(CW7,"#,##0.00"),"-","△")&amp;"】"))</f>
        <v>【59.64】</v>
      </c>
      <c r="CX6" s="35">
        <f>IF(CX7="",NA(),CX7)</f>
        <v>87.15</v>
      </c>
      <c r="CY6" s="35">
        <f t="shared" ref="CY6:DG6" si="11">IF(CY7="",NA(),CY7)</f>
        <v>87.7</v>
      </c>
      <c r="CZ6" s="35">
        <f t="shared" si="11"/>
        <v>88.43</v>
      </c>
      <c r="DA6" s="35">
        <f t="shared" si="11"/>
        <v>88.73</v>
      </c>
      <c r="DB6" s="35">
        <f t="shared" si="11"/>
        <v>89.23</v>
      </c>
      <c r="DC6" s="35">
        <f t="shared" si="11"/>
        <v>83.8</v>
      </c>
      <c r="DD6" s="35">
        <f t="shared" si="11"/>
        <v>83.91</v>
      </c>
      <c r="DE6" s="35">
        <f t="shared" si="11"/>
        <v>84.17</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0.13</v>
      </c>
      <c r="EM6" s="35">
        <f t="shared" si="14"/>
        <v>0.13</v>
      </c>
      <c r="EN6" s="35">
        <f t="shared" si="14"/>
        <v>0.15</v>
      </c>
      <c r="EO6" s="34" t="str">
        <f>IF(EO7="","",IF(EO7="-","【-】","【"&amp;SUBSTITUTE(TEXT(EO7,"#,##0.00"),"-","△")&amp;"】"))</f>
        <v>【0.22】</v>
      </c>
    </row>
    <row r="7" spans="1:145" s="36" customFormat="1" x14ac:dyDescent="0.15">
      <c r="A7" s="28"/>
      <c r="B7" s="37">
        <v>2019</v>
      </c>
      <c r="C7" s="37">
        <v>162094</v>
      </c>
      <c r="D7" s="37">
        <v>47</v>
      </c>
      <c r="E7" s="37">
        <v>17</v>
      </c>
      <c r="F7" s="37">
        <v>1</v>
      </c>
      <c r="G7" s="37">
        <v>0</v>
      </c>
      <c r="H7" s="37" t="s">
        <v>98</v>
      </c>
      <c r="I7" s="37" t="s">
        <v>99</v>
      </c>
      <c r="J7" s="37" t="s">
        <v>100</v>
      </c>
      <c r="K7" s="37" t="s">
        <v>101</v>
      </c>
      <c r="L7" s="37" t="s">
        <v>102</v>
      </c>
      <c r="M7" s="37" t="s">
        <v>103</v>
      </c>
      <c r="N7" s="38" t="s">
        <v>104</v>
      </c>
      <c r="O7" s="38" t="s">
        <v>105</v>
      </c>
      <c r="P7" s="38">
        <v>34.85</v>
      </c>
      <c r="Q7" s="38">
        <v>78.55</v>
      </c>
      <c r="R7" s="38">
        <v>3300</v>
      </c>
      <c r="S7" s="38">
        <v>29783</v>
      </c>
      <c r="T7" s="38">
        <v>134.07</v>
      </c>
      <c r="U7" s="38">
        <v>222.15</v>
      </c>
      <c r="V7" s="38">
        <v>10360</v>
      </c>
      <c r="W7" s="38">
        <v>4.07</v>
      </c>
      <c r="X7" s="38">
        <v>2545.4499999999998</v>
      </c>
      <c r="Y7" s="38">
        <v>62.86</v>
      </c>
      <c r="Z7" s="38">
        <v>64.010000000000005</v>
      </c>
      <c r="AA7" s="38">
        <v>54.02</v>
      </c>
      <c r="AB7" s="38">
        <v>53.75</v>
      </c>
      <c r="AC7" s="38">
        <v>58.27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1887.56</v>
      </c>
      <c r="BG7" s="38">
        <v>2148.96</v>
      </c>
      <c r="BH7" s="38">
        <v>1962.24</v>
      </c>
      <c r="BI7" s="38">
        <v>1916.02</v>
      </c>
      <c r="BJ7" s="38">
        <v>2008.25</v>
      </c>
      <c r="BK7" s="38">
        <v>1118.56</v>
      </c>
      <c r="BL7" s="38">
        <v>1111.31</v>
      </c>
      <c r="BM7" s="38">
        <v>1124.26</v>
      </c>
      <c r="BN7" s="38">
        <v>958.81</v>
      </c>
      <c r="BO7" s="38">
        <v>1001.3</v>
      </c>
      <c r="BP7" s="38">
        <v>682.51</v>
      </c>
      <c r="BQ7" s="38">
        <v>54.16</v>
      </c>
      <c r="BR7" s="38">
        <v>58.35</v>
      </c>
      <c r="BS7" s="38">
        <v>75.260000000000005</v>
      </c>
      <c r="BT7" s="38">
        <v>96.98</v>
      </c>
      <c r="BU7" s="38">
        <v>95.55</v>
      </c>
      <c r="BV7" s="38">
        <v>72.33</v>
      </c>
      <c r="BW7" s="38">
        <v>75.540000000000006</v>
      </c>
      <c r="BX7" s="38">
        <v>80.58</v>
      </c>
      <c r="BY7" s="38">
        <v>82.88</v>
      </c>
      <c r="BZ7" s="38">
        <v>81.88</v>
      </c>
      <c r="CA7" s="38">
        <v>100.34</v>
      </c>
      <c r="CB7" s="38">
        <v>323.58999999999997</v>
      </c>
      <c r="CC7" s="38">
        <v>300.52999999999997</v>
      </c>
      <c r="CD7" s="38">
        <v>233.05</v>
      </c>
      <c r="CE7" s="38">
        <v>182.55</v>
      </c>
      <c r="CF7" s="38">
        <v>169.81</v>
      </c>
      <c r="CG7" s="38">
        <v>215.28</v>
      </c>
      <c r="CH7" s="38">
        <v>207.96</v>
      </c>
      <c r="CI7" s="38">
        <v>216.21</v>
      </c>
      <c r="CJ7" s="38">
        <v>190.99</v>
      </c>
      <c r="CK7" s="38">
        <v>187.55</v>
      </c>
      <c r="CL7" s="38">
        <v>136.15</v>
      </c>
      <c r="CM7" s="38" t="s">
        <v>104</v>
      </c>
      <c r="CN7" s="38" t="s">
        <v>104</v>
      </c>
      <c r="CO7" s="38" t="s">
        <v>104</v>
      </c>
      <c r="CP7" s="38" t="s">
        <v>104</v>
      </c>
      <c r="CQ7" s="38" t="s">
        <v>104</v>
      </c>
      <c r="CR7" s="38">
        <v>54.67</v>
      </c>
      <c r="CS7" s="38">
        <v>53.51</v>
      </c>
      <c r="CT7" s="38">
        <v>50.24</v>
      </c>
      <c r="CU7" s="38">
        <v>52.58</v>
      </c>
      <c r="CV7" s="38">
        <v>50.94</v>
      </c>
      <c r="CW7" s="38">
        <v>59.64</v>
      </c>
      <c r="CX7" s="38">
        <v>87.15</v>
      </c>
      <c r="CY7" s="38">
        <v>87.7</v>
      </c>
      <c r="CZ7" s="38">
        <v>88.43</v>
      </c>
      <c r="DA7" s="38">
        <v>88.73</v>
      </c>
      <c r="DB7" s="38">
        <v>89.23</v>
      </c>
      <c r="DC7" s="38">
        <v>83.8</v>
      </c>
      <c r="DD7" s="38">
        <v>83.91</v>
      </c>
      <c r="DE7" s="38">
        <v>84.17</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0.13</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2021-01-27T04:47:20Z</cp:lastPrinted>
  <dcterms:created xsi:type="dcterms:W3CDTF">2020-12-04T02:45:56Z</dcterms:created>
  <dcterms:modified xsi:type="dcterms:W3CDTF">2021-02-08T07:25:10Z</dcterms:modified>
  <cp:category/>
</cp:coreProperties>
</file>