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LGFILESERVER1\FileServer\0504上下水道課\常用\下水道業務係（常用）\03財務（常用）\経営比較分析表(常用)\R01年度決算\"/>
    </mc:Choice>
  </mc:AlternateContent>
  <xr:revisionPtr revIDLastSave="0" documentId="13_ncr:1_{36F1B1BC-09A0-4FBA-BBA9-2E8CC36A8A77}" xr6:coauthVersionLast="36" xr6:coauthVersionMax="36" xr10:uidLastSave="{00000000-0000-0000-0000-000000000000}"/>
  <workbookProtection workbookAlgorithmName="SHA-512" workbookHashValue="afX6xcDfOnIEhulo3RlS1Hzq8ES4KUh8AeuH0XzIAZc4PNLnv2BdawyljgvK/kd3DnqwKZ+vowFtZURfzZ1t6w==" workbookSaltValue="WnyOUSZHKd35FP6TtD9ge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P8" i="4"/>
  <c r="B8" i="4"/>
  <c r="B6" i="4"/>
</calcChain>
</file>

<file path=xl/sharedStrings.xml><?xml version="1.0" encoding="utf-8"?>
<sst xmlns="http://schemas.openxmlformats.org/spreadsheetml/2006/main" count="277" uniqueCount="118">
  <si>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</si>
  <si>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</si>
  <si>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</si>
  <si>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</si>
  <si>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</si>
  <si>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</si>
  <si>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</si>
  <si>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</si>
  <si>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</si>
  <si>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</si>
  <si>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</si>
  <si>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</si>
  <si>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</si>
  <si>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</si>
  <si>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</si>
  <si>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</si>
  <si>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</si>
  <si>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</si>
  <si>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</si>
  <si>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</si>
  <si>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</si>
  <si>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</si>
  <si>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</si>
  <si>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</si>
  <si>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</si>
  <si>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</si>
  <si>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</si>
  <si>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</si>
  <si>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</si>
  <si>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</si>
  <si>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</si>
  <si>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</si>
  <si>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</si>
  <si>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</si>
  <si>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</si>
  <si>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</si>
  <si>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</si>
  <si>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</si>
  <si>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</si>
  <si>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</si>
  <si>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</si>
  <si>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</si>
  <si>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</si>
  <si>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</si>
  <si>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</si>
  <si>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</si>
  <si>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</si>
  <si>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</si>
  <si>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</si>
  <si>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</si>
  <si>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</si>
  <si>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</si>
  <si>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</si>
  <si>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</si>
  <si>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</si>
  <si>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</si>
  <si>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</si>
  <si>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</si>
  <si>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</si>
  <si>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</si>
  <si>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</si>
  <si>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</si>
  <si>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</si>
  <si>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</si>
  <si>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</si>
  <si>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</si>
  <si>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</si>
  <si>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</si>
  <si>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</si>
  <si>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</si>
  <si>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</si>
  <si>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</si>
  <si>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</si>
  <si>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</si>
  <si>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</si>
  <si>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</si>
  <si>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</si>
  <si>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</si>
  <si>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</si>
  <si>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</si>
  <si>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</si>
  <si>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</si>
  <si>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</si>
  <si>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</si>
  <si>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</si>
  <si>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</si>
  <si>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</si>
  <si>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</si>
  <si>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</si>
  <si>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</si>
  <si>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</si>
  <si>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</si>
  <si>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</si>
  <si>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</si>
  <si>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</si>
  <si>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</si>
  <si>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</si>
  <si>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</si>
  <si>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</si>
  <si>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</si>
  <si>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</si>
  <si>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</si>
  <si>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</si>
  <si>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</si>
  <si>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</si>
  <si>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</si>
  <si>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</si>
  <si>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</si>
  <si>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</si>
  <si>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</si>
  <si>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</si>
  <si>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</si>
  <si>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</si>
  <si>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</si>
  <si>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</si>
  <si>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当市における農集集落排水事業は昭和53年から着手している。法定耐用年数を経過した処理場、管路等はない。
①有形固定資産減価償却率については、上昇傾向にあり、全国平均値・類似団体平均値を上回っている。
　下水道会計全体での数値では、以下「全体統括」を参照のこと。</t>
    <rPh sb="1" eb="3">
      <t>トウシ</t>
    </rPh>
    <rPh sb="7" eb="9">
      <t>ノウシュウ</t>
    </rPh>
    <rPh sb="9" eb="11">
      <t>シュウラク</t>
    </rPh>
    <rPh sb="11" eb="13">
      <t>ハイスイ</t>
    </rPh>
    <rPh sb="13" eb="15">
      <t>ジギョウ</t>
    </rPh>
    <rPh sb="16" eb="18">
      <t>ショウワ</t>
    </rPh>
    <rPh sb="20" eb="21">
      <t>ネン</t>
    </rPh>
    <rPh sb="23" eb="25">
      <t>チャクシュ</t>
    </rPh>
    <rPh sb="30" eb="32">
      <t>ホウテイ</t>
    </rPh>
    <rPh sb="32" eb="34">
      <t>タイヨウ</t>
    </rPh>
    <rPh sb="34" eb="36">
      <t>ネンスウ</t>
    </rPh>
    <rPh sb="37" eb="39">
      <t>ケイカ</t>
    </rPh>
    <rPh sb="41" eb="44">
      <t>ショリジョウ</t>
    </rPh>
    <rPh sb="45" eb="47">
      <t>カンロ</t>
    </rPh>
    <rPh sb="47" eb="48">
      <t>トウ</t>
    </rPh>
    <rPh sb="54" eb="56">
      <t>ユウケイ</t>
    </rPh>
    <rPh sb="56" eb="58">
      <t>コテイ</t>
    </rPh>
    <rPh sb="58" eb="60">
      <t>シサン</t>
    </rPh>
    <rPh sb="60" eb="62">
      <t>ゲンカ</t>
    </rPh>
    <rPh sb="62" eb="64">
      <t>ショウキャク</t>
    </rPh>
    <rPh sb="64" eb="65">
      <t>リツ</t>
    </rPh>
    <rPh sb="71" eb="73">
      <t>ジョウショウ</t>
    </rPh>
    <rPh sb="73" eb="75">
      <t>ケイコウ</t>
    </rPh>
    <rPh sb="79" eb="81">
      <t>ゼンコク</t>
    </rPh>
    <rPh sb="81" eb="84">
      <t>ヘイキンチ</t>
    </rPh>
    <rPh sb="85" eb="87">
      <t>ルイジ</t>
    </rPh>
    <rPh sb="87" eb="89">
      <t>ダンタイ</t>
    </rPh>
    <rPh sb="89" eb="92">
      <t>ヘイキンチ</t>
    </rPh>
    <rPh sb="93" eb="95">
      <t>ウワマワ</t>
    </rPh>
    <rPh sb="102" eb="105">
      <t>ゲスイドウ</t>
    </rPh>
    <rPh sb="105" eb="107">
      <t>カイケイ</t>
    </rPh>
    <rPh sb="107" eb="109">
      <t>ゼンタイ</t>
    </rPh>
    <rPh sb="111" eb="113">
      <t>スウチ</t>
    </rPh>
    <rPh sb="116" eb="118">
      <t>イカ</t>
    </rPh>
    <rPh sb="119" eb="121">
      <t>ゼンタイ</t>
    </rPh>
    <rPh sb="121" eb="123">
      <t>トウカツ</t>
    </rPh>
    <rPh sb="125" eb="127">
      <t>サンショウ</t>
    </rPh>
    <phoneticPr fontId="4"/>
  </si>
  <si>
    <t>①経常収支比率については、毎年類似団体より低い数値となっており、経常損失を毎年計上している。
②累積欠損金比率については、毎年類似団体より高い数値となっており、累積欠損金を継続して計上している。
③流動比率については、マイナス値となっている。これは、起債償還等の経費負担が多額となっていることが要因であるが、その背景には、山間部に集落が点在していることや、事業方針により排水人口が少ない地域であっても環境衛生面向上のため下水道の整備を行っていること、さらには、市内での下水道料金の統一を行っている等の経緯があるもの（⑥についても同要因による）。
④企業債残高対事業規模比率については、管路等の整備がほぼ完了し、企業債（借金）のピークを過ぎたことから減少傾向にあるが、今後は管路の長寿命化等により再び企業債が増加することが予見されるため、費用の平準化等による効率的な管理運営、投資・予算配分の適正化に努める。
⑤経費回収率については、下水道使用料と汚水処理費が共に減少し、前年度とほぼ同値となっている。
⑦施設利用率については、人口の減少に伴い流入水量も年々減少し、当年度では50％をきっており、類似団体と比較しても低い値となっている。</t>
    <rPh sb="1" eb="3">
      <t>ケイジョウ</t>
    </rPh>
    <rPh sb="3" eb="5">
      <t>シュウシ</t>
    </rPh>
    <rPh sb="5" eb="7">
      <t>ヒリツ</t>
    </rPh>
    <rPh sb="13" eb="15">
      <t>マイトシ</t>
    </rPh>
    <rPh sb="15" eb="17">
      <t>ルイジ</t>
    </rPh>
    <rPh sb="17" eb="19">
      <t>ダンタイ</t>
    </rPh>
    <rPh sb="21" eb="22">
      <t>ヒク</t>
    </rPh>
    <rPh sb="23" eb="25">
      <t>スウチ</t>
    </rPh>
    <rPh sb="32" eb="34">
      <t>ケイジョウ</t>
    </rPh>
    <rPh sb="34" eb="36">
      <t>ソンシツ</t>
    </rPh>
    <rPh sb="37" eb="39">
      <t>マイトシ</t>
    </rPh>
    <rPh sb="39" eb="41">
      <t>ケイジョウ</t>
    </rPh>
    <rPh sb="48" eb="50">
      <t>ルイセキ</t>
    </rPh>
    <rPh sb="50" eb="52">
      <t>ケッソン</t>
    </rPh>
    <rPh sb="52" eb="53">
      <t>キン</t>
    </rPh>
    <rPh sb="53" eb="55">
      <t>ヒリツ</t>
    </rPh>
    <rPh sb="61" eb="63">
      <t>マイトシ</t>
    </rPh>
    <rPh sb="63" eb="65">
      <t>ルイジ</t>
    </rPh>
    <rPh sb="65" eb="67">
      <t>ダンタイ</t>
    </rPh>
    <rPh sb="69" eb="70">
      <t>タカ</t>
    </rPh>
    <rPh sb="71" eb="73">
      <t>スウチ</t>
    </rPh>
    <rPh sb="80" eb="82">
      <t>ルイセキ</t>
    </rPh>
    <rPh sb="82" eb="84">
      <t>ケッソン</t>
    </rPh>
    <rPh sb="84" eb="85">
      <t>キン</t>
    </rPh>
    <rPh sb="86" eb="88">
      <t>ケイゾク</t>
    </rPh>
    <rPh sb="90" eb="92">
      <t>ケイジョウ</t>
    </rPh>
    <rPh sb="99" eb="101">
      <t>リュウドウ</t>
    </rPh>
    <rPh sb="101" eb="103">
      <t>ヒリツ</t>
    </rPh>
    <rPh sb="113" eb="114">
      <t>チ</t>
    </rPh>
    <rPh sb="125" eb="127">
      <t>キサイ</t>
    </rPh>
    <rPh sb="127" eb="129">
      <t>ショウカン</t>
    </rPh>
    <rPh sb="129" eb="130">
      <t>トウ</t>
    </rPh>
    <rPh sb="131" eb="133">
      <t>ケイヒ</t>
    </rPh>
    <rPh sb="133" eb="135">
      <t>フタン</t>
    </rPh>
    <rPh sb="136" eb="138">
      <t>タガク</t>
    </rPh>
    <rPh sb="147" eb="149">
      <t>ヨウイン</t>
    </rPh>
    <rPh sb="156" eb="158">
      <t>ハイケイ</t>
    </rPh>
    <rPh sb="161" eb="164">
      <t>サンカンブ</t>
    </rPh>
    <rPh sb="165" eb="167">
      <t>シュウラク</t>
    </rPh>
    <rPh sb="168" eb="170">
      <t>テンザイ</t>
    </rPh>
    <rPh sb="178" eb="180">
      <t>ジギョウ</t>
    </rPh>
    <rPh sb="180" eb="182">
      <t>ホウシン</t>
    </rPh>
    <rPh sb="185" eb="187">
      <t>ハイスイ</t>
    </rPh>
    <rPh sb="187" eb="189">
      <t>ジンコウ</t>
    </rPh>
    <rPh sb="190" eb="191">
      <t>スク</t>
    </rPh>
    <rPh sb="193" eb="195">
      <t>チイキ</t>
    </rPh>
    <rPh sb="200" eb="202">
      <t>カンキョウ</t>
    </rPh>
    <rPh sb="202" eb="205">
      <t>エイセイメン</t>
    </rPh>
    <rPh sb="205" eb="207">
      <t>コウジョウ</t>
    </rPh>
    <rPh sb="210" eb="213">
      <t>ゲスイドウ</t>
    </rPh>
    <rPh sb="214" eb="216">
      <t>セイビ</t>
    </rPh>
    <rPh sb="217" eb="218">
      <t>オコナ</t>
    </rPh>
    <rPh sb="230" eb="232">
      <t>シナイ</t>
    </rPh>
    <rPh sb="234" eb="237">
      <t>ゲスイドウ</t>
    </rPh>
    <rPh sb="237" eb="239">
      <t>リョウキン</t>
    </rPh>
    <rPh sb="240" eb="242">
      <t>トウイツ</t>
    </rPh>
    <rPh sb="243" eb="244">
      <t>オコナ</t>
    </rPh>
    <rPh sb="248" eb="249">
      <t>トウ</t>
    </rPh>
    <rPh sb="250" eb="252">
      <t>ケイイ</t>
    </rPh>
    <rPh sb="264" eb="265">
      <t>ドウ</t>
    </rPh>
    <rPh sb="265" eb="267">
      <t>ヨウイン</t>
    </rPh>
    <rPh sb="274" eb="276">
      <t>キギョウ</t>
    </rPh>
    <rPh sb="276" eb="277">
      <t>サイ</t>
    </rPh>
    <rPh sb="277" eb="279">
      <t>ザンダカ</t>
    </rPh>
    <rPh sb="279" eb="280">
      <t>タイ</t>
    </rPh>
    <rPh sb="280" eb="282">
      <t>ジギョウ</t>
    </rPh>
    <rPh sb="282" eb="284">
      <t>キボ</t>
    </rPh>
    <rPh sb="284" eb="286">
      <t>ヒリツ</t>
    </rPh>
    <rPh sb="292" eb="295">
      <t>カンロトウ</t>
    </rPh>
    <rPh sb="296" eb="298">
      <t>セイビ</t>
    </rPh>
    <rPh sb="301" eb="303">
      <t>カンリョウ</t>
    </rPh>
    <rPh sb="305" eb="307">
      <t>キギョウ</t>
    </rPh>
    <rPh sb="307" eb="308">
      <t>サイ</t>
    </rPh>
    <rPh sb="309" eb="311">
      <t>シャッキン</t>
    </rPh>
    <rPh sb="317" eb="318">
      <t>ス</t>
    </rPh>
    <rPh sb="324" eb="326">
      <t>ゲンショウ</t>
    </rPh>
    <rPh sb="326" eb="328">
      <t>ケイコウ</t>
    </rPh>
    <rPh sb="333" eb="335">
      <t>コンゴ</t>
    </rPh>
    <rPh sb="336" eb="338">
      <t>カンロ</t>
    </rPh>
    <rPh sb="339" eb="343">
      <t>チョウジュミョウカ</t>
    </rPh>
    <rPh sb="343" eb="344">
      <t>トウ</t>
    </rPh>
    <rPh sb="347" eb="348">
      <t>フタタ</t>
    </rPh>
    <rPh sb="349" eb="351">
      <t>キギョウ</t>
    </rPh>
    <rPh sb="351" eb="352">
      <t>サイ</t>
    </rPh>
    <rPh sb="353" eb="355">
      <t>ゾウカ</t>
    </rPh>
    <rPh sb="360" eb="362">
      <t>ヨケン</t>
    </rPh>
    <rPh sb="368" eb="370">
      <t>ヒヨウ</t>
    </rPh>
    <rPh sb="371" eb="374">
      <t>ヘイジュンカ</t>
    </rPh>
    <rPh sb="374" eb="375">
      <t>トウ</t>
    </rPh>
    <rPh sb="378" eb="381">
      <t>コウリツテキ</t>
    </rPh>
    <rPh sb="382" eb="384">
      <t>カンリ</t>
    </rPh>
    <rPh sb="384" eb="386">
      <t>ウンエイ</t>
    </rPh>
    <rPh sb="387" eb="389">
      <t>トウシ</t>
    </rPh>
    <rPh sb="390" eb="392">
      <t>ヨサン</t>
    </rPh>
    <rPh sb="392" eb="394">
      <t>ハイブン</t>
    </rPh>
    <rPh sb="395" eb="398">
      <t>テキセイカ</t>
    </rPh>
    <rPh sb="399" eb="400">
      <t>ツト</t>
    </rPh>
    <rPh sb="405" eb="407">
      <t>ケイヒ</t>
    </rPh>
    <rPh sb="407" eb="409">
      <t>カイシュウ</t>
    </rPh>
    <rPh sb="409" eb="410">
      <t>リツ</t>
    </rPh>
    <rPh sb="416" eb="419">
      <t>ゲスイドウ</t>
    </rPh>
    <rPh sb="419" eb="422">
      <t>シヨウリョウ</t>
    </rPh>
    <rPh sb="423" eb="425">
      <t>オスイ</t>
    </rPh>
    <rPh sb="425" eb="427">
      <t>ショリ</t>
    </rPh>
    <rPh sb="427" eb="428">
      <t>ヒ</t>
    </rPh>
    <rPh sb="429" eb="430">
      <t>トモ</t>
    </rPh>
    <rPh sb="431" eb="433">
      <t>ゲンショウ</t>
    </rPh>
    <rPh sb="435" eb="438">
      <t>ゼンネンド</t>
    </rPh>
    <rPh sb="441" eb="443">
      <t>ドウチ</t>
    </rPh>
    <rPh sb="452" eb="454">
      <t>シセツ</t>
    </rPh>
    <rPh sb="454" eb="456">
      <t>リヨウ</t>
    </rPh>
    <rPh sb="456" eb="457">
      <t>リツ</t>
    </rPh>
    <rPh sb="463" eb="465">
      <t>ジンコウ</t>
    </rPh>
    <rPh sb="466" eb="468">
      <t>ゲンショウ</t>
    </rPh>
    <rPh sb="469" eb="470">
      <t>トモナ</t>
    </rPh>
    <rPh sb="471" eb="473">
      <t>リュウニュウ</t>
    </rPh>
    <rPh sb="473" eb="475">
      <t>スイリョウ</t>
    </rPh>
    <rPh sb="476" eb="478">
      <t>ネンネン</t>
    </rPh>
    <rPh sb="478" eb="480">
      <t>ゲンショウ</t>
    </rPh>
    <rPh sb="482" eb="485">
      <t>トウネンド</t>
    </rPh>
    <rPh sb="497" eb="499">
      <t>ルイジ</t>
    </rPh>
    <rPh sb="499" eb="501">
      <t>ダンタイ</t>
    </rPh>
    <rPh sb="502" eb="504">
      <t>ヒカク</t>
    </rPh>
    <rPh sb="507" eb="508">
      <t>ヒク</t>
    </rPh>
    <rPh sb="509" eb="510">
      <t>アタイ</t>
    </rPh>
    <phoneticPr fontId="4"/>
  </si>
  <si>
    <t>Ⅰ.現状分析
１　下水道会計全体では、①経常収支比率は109.44％、②累積欠損金比率は0.00％により、単年度収支が黒字、累積欠損は発生していない。また、③流動比率19.10％、④企業債残高対事業規模比率587.84％、⑤経費回収率87.92％となっており、今後不明水※対策による汚水処理経費の逓減が必要である。
※不明水…処理する汚水のうち、管路内に侵入してきた地下水など料金収入につながらないもの。
２　下水道会計全体での①有形固定資産減価償却率は33.03％であるが、将来の管路等の更新について検討が必要である。
Ⅱ.経営改善に向けた方向性
　平成29年3月に経営戦略を策定し、将来の人口減少による使用料収入の減少や老朽施設の更新を視野に入れ、不明水対策等により有収率を高める（収益の確保）とともに、料金改定・その他財源の確保を検討することにより、経営の健全化に取り組む。
※経営分析表の前提条件
　当市では決算統計区分の事業の会計・経営を一体とし、下水道使用料収入も一本化されている。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</si>
</sst>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B6-48AE-8E19-7F440D07D74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0.44</c:v>
                </c:pt>
                <c:pt idx="3">
                  <c:v>0.04</c:v>
                </c:pt>
                <c:pt idx="4">
                  <c:v>0.02</c:v>
                </c:pt>
              </c:numCache>
            </c:numRef>
          </c:val>
          <c:smooth val="0"/>
          <c:extLst>
            <c:ext xmlns:c16="http://schemas.microsoft.com/office/drawing/2014/chart" uri="{C3380CC4-5D6E-409C-BE32-E72D297353CC}">
              <c16:uniqueId val="{00000001-78B6-48AE-8E19-7F440D07D74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51.83</c:v>
                </c:pt>
                <c:pt idx="1">
                  <c:v>50.05</c:v>
                </c:pt>
                <c:pt idx="2">
                  <c:v>53.4</c:v>
                </c:pt>
                <c:pt idx="3">
                  <c:v>53.4</c:v>
                </c:pt>
                <c:pt idx="4">
                  <c:v>49.34</c:v>
                </c:pt>
              </c:numCache>
            </c:numRef>
          </c:val>
          <c:extLst>
            <c:ext xmlns:c16="http://schemas.microsoft.com/office/drawing/2014/chart" uri="{C3380CC4-5D6E-409C-BE32-E72D297353CC}">
              <c16:uniqueId val="{00000000-3F16-47E7-B0DA-AF7D68962DB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c:v>
                </c:pt>
                <c:pt idx="1">
                  <c:v>56</c:v>
                </c:pt>
                <c:pt idx="2">
                  <c:v>56.01</c:v>
                </c:pt>
                <c:pt idx="3">
                  <c:v>56.72</c:v>
                </c:pt>
                <c:pt idx="4">
                  <c:v>54.06</c:v>
                </c:pt>
              </c:numCache>
            </c:numRef>
          </c:val>
          <c:smooth val="0"/>
          <c:extLst>
            <c:ext xmlns:c16="http://schemas.microsoft.com/office/drawing/2014/chart" uri="{C3380CC4-5D6E-409C-BE32-E72D297353CC}">
              <c16:uniqueId val="{00000001-3F16-47E7-B0DA-AF7D68962DB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95.25</c:v>
                </c:pt>
                <c:pt idx="1">
                  <c:v>95.47</c:v>
                </c:pt>
                <c:pt idx="2">
                  <c:v>95.59</c:v>
                </c:pt>
                <c:pt idx="3">
                  <c:v>95.77</c:v>
                </c:pt>
                <c:pt idx="4">
                  <c:v>96.06</c:v>
                </c:pt>
              </c:numCache>
            </c:numRef>
          </c:val>
          <c:extLst>
            <c:ext xmlns:c16="http://schemas.microsoft.com/office/drawing/2014/chart" uri="{C3380CC4-5D6E-409C-BE32-E72D297353CC}">
              <c16:uniqueId val="{00000000-C42F-417B-BE5A-15D3F09028C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89.43</c:v>
                </c:pt>
                <c:pt idx="1">
                  <c:v>89.51</c:v>
                </c:pt>
                <c:pt idx="2">
                  <c:v>89.77</c:v>
                </c:pt>
                <c:pt idx="3">
                  <c:v>90.04</c:v>
                </c:pt>
                <c:pt idx="4">
                  <c:v>90.11</c:v>
                </c:pt>
              </c:numCache>
            </c:numRef>
          </c:val>
          <c:smooth val="0"/>
          <c:extLst>
            <c:ext xmlns:c16="http://schemas.microsoft.com/office/drawing/2014/chart" uri="{C3380CC4-5D6E-409C-BE32-E72D297353CC}">
              <c16:uniqueId val="{00000001-C42F-417B-BE5A-15D3F09028C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99.74</c:v>
                </c:pt>
                <c:pt idx="1">
                  <c:v>89.11</c:v>
                </c:pt>
                <c:pt idx="2">
                  <c:v>87.53</c:v>
                </c:pt>
                <c:pt idx="3">
                  <c:v>84.26</c:v>
                </c:pt>
                <c:pt idx="4">
                  <c:v>86.13</c:v>
                </c:pt>
              </c:numCache>
            </c:numRef>
          </c:val>
          <c:extLst>
            <c:ext xmlns:c16="http://schemas.microsoft.com/office/drawing/2014/chart" uri="{C3380CC4-5D6E-409C-BE32-E72D297353CC}">
              <c16:uniqueId val="{00000000-684A-4FB3-8EA9-1458F1C027A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99.93</c:v>
                </c:pt>
                <c:pt idx="1">
                  <c:v>97.34</c:v>
                </c:pt>
                <c:pt idx="2">
                  <c:v>100.99</c:v>
                </c:pt>
                <c:pt idx="3">
                  <c:v>101.27</c:v>
                </c:pt>
                <c:pt idx="4">
                  <c:v>101.91</c:v>
                </c:pt>
              </c:numCache>
            </c:numRef>
          </c:val>
          <c:smooth val="0"/>
          <c:extLst>
            <c:ext xmlns:c16="http://schemas.microsoft.com/office/drawing/2014/chart" uri="{C3380CC4-5D6E-409C-BE32-E72D297353CC}">
              <c16:uniqueId val="{00000001-684A-4FB3-8EA9-1458F1C027A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28.71</c:v>
                </c:pt>
                <c:pt idx="1">
                  <c:v>31.32</c:v>
                </c:pt>
                <c:pt idx="2">
                  <c:v>33.74</c:v>
                </c:pt>
                <c:pt idx="3">
                  <c:v>36.14</c:v>
                </c:pt>
                <c:pt idx="4">
                  <c:v>38.36</c:v>
                </c:pt>
              </c:numCache>
            </c:numRef>
          </c:val>
          <c:extLst>
            <c:ext xmlns:c16="http://schemas.microsoft.com/office/drawing/2014/chart" uri="{C3380CC4-5D6E-409C-BE32-E72D297353CC}">
              <c16:uniqueId val="{00000000-999F-4B5F-92B5-45D15160515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20.350000000000001</c:v>
                </c:pt>
                <c:pt idx="1">
                  <c:v>21.33</c:v>
                </c:pt>
                <c:pt idx="2">
                  <c:v>22.69</c:v>
                </c:pt>
                <c:pt idx="3">
                  <c:v>24.32</c:v>
                </c:pt>
                <c:pt idx="4">
                  <c:v>28.19</c:v>
                </c:pt>
              </c:numCache>
            </c:numRef>
          </c:val>
          <c:smooth val="0"/>
          <c:extLst>
            <c:ext xmlns:c16="http://schemas.microsoft.com/office/drawing/2014/chart" uri="{C3380CC4-5D6E-409C-BE32-E72D297353CC}">
              <c16:uniqueId val="{00000001-999F-4B5F-92B5-45D15160515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3A-4927-9A08-1122FF56184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53A-4927-9A08-1122FF56184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320.04000000000002</c:v>
                </c:pt>
                <c:pt idx="1">
                  <c:v>375.75</c:v>
                </c:pt>
                <c:pt idx="2">
                  <c:v>440.38</c:v>
                </c:pt>
                <c:pt idx="3">
                  <c:v>560.65</c:v>
                </c:pt>
                <c:pt idx="4">
                  <c:v>641.48</c:v>
                </c:pt>
              </c:numCache>
            </c:numRef>
          </c:val>
          <c:extLst>
            <c:ext xmlns:c16="http://schemas.microsoft.com/office/drawing/2014/chart" uri="{C3380CC4-5D6E-409C-BE32-E72D297353CC}">
              <c16:uniqueId val="{00000000-BBAB-41AF-B4F8-7A4CA35CE1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147.11000000000001</c:v>
                </c:pt>
                <c:pt idx="1">
                  <c:v>148.37</c:v>
                </c:pt>
                <c:pt idx="2">
                  <c:v>149.02000000000001</c:v>
                </c:pt>
                <c:pt idx="3">
                  <c:v>137.09</c:v>
                </c:pt>
                <c:pt idx="4">
                  <c:v>127.98</c:v>
                </c:pt>
              </c:numCache>
            </c:numRef>
          </c:val>
          <c:smooth val="0"/>
          <c:extLst>
            <c:ext xmlns:c16="http://schemas.microsoft.com/office/drawing/2014/chart" uri="{C3380CC4-5D6E-409C-BE32-E72D297353CC}">
              <c16:uniqueId val="{00000001-BBAB-41AF-B4F8-7A4CA35CE1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-190.12</c:v>
                </c:pt>
                <c:pt idx="1">
                  <c:v>-221.72</c:v>
                </c:pt>
                <c:pt idx="2">
                  <c:v>-253.87</c:v>
                </c:pt>
                <c:pt idx="3">
                  <c:v>-285.66000000000003</c:v>
                </c:pt>
                <c:pt idx="4">
                  <c:v>-343.39</c:v>
                </c:pt>
              </c:numCache>
            </c:numRef>
          </c:val>
          <c:extLst>
            <c:ext xmlns:c16="http://schemas.microsoft.com/office/drawing/2014/chart" uri="{C3380CC4-5D6E-409C-BE32-E72D297353CC}">
              <c16:uniqueId val="{00000000-C242-4024-A1D6-223217B9188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47.67</c:v>
                </c:pt>
                <c:pt idx="1">
                  <c:v>40.78</c:v>
                </c:pt>
                <c:pt idx="2">
                  <c:v>38.119999999999997</c:v>
                </c:pt>
                <c:pt idx="3">
                  <c:v>43.5</c:v>
                </c:pt>
                <c:pt idx="4">
                  <c:v>44.14</c:v>
                </c:pt>
              </c:numCache>
            </c:numRef>
          </c:val>
          <c:smooth val="0"/>
          <c:extLst>
            <c:ext xmlns:c16="http://schemas.microsoft.com/office/drawing/2014/chart" uri="{C3380CC4-5D6E-409C-BE32-E72D297353CC}">
              <c16:uniqueId val="{00000001-C242-4024-A1D6-223217B9188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1239.67</c:v>
                </c:pt>
                <c:pt idx="1">
                  <c:v>1135.29</c:v>
                </c:pt>
                <c:pt idx="2">
                  <c:v>1163.74</c:v>
                </c:pt>
                <c:pt idx="3">
                  <c:v>753.12</c:v>
                </c:pt>
                <c:pt idx="4">
                  <c:v>554.1</c:v>
                </c:pt>
              </c:numCache>
            </c:numRef>
          </c:val>
          <c:extLst>
            <c:ext xmlns:c16="http://schemas.microsoft.com/office/drawing/2014/chart" uri="{C3380CC4-5D6E-409C-BE32-E72D297353CC}">
              <c16:uniqueId val="{00000000-A414-4A12-BACB-0EC9B3F2CF7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721.43</c:v>
                </c:pt>
                <c:pt idx="1">
                  <c:v>685.34</c:v>
                </c:pt>
                <c:pt idx="2">
                  <c:v>684.74</c:v>
                </c:pt>
                <c:pt idx="3">
                  <c:v>654.91999999999996</c:v>
                </c:pt>
                <c:pt idx="4">
                  <c:v>654.71</c:v>
                </c:pt>
              </c:numCache>
            </c:numRef>
          </c:val>
          <c:smooth val="0"/>
          <c:extLst>
            <c:ext xmlns:c16="http://schemas.microsoft.com/office/drawing/2014/chart" uri="{C3380CC4-5D6E-409C-BE32-E72D297353CC}">
              <c16:uniqueId val="{00000001-A414-4A12-BACB-0EC9B3F2CF7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80.989999999999995</c:v>
                </c:pt>
                <c:pt idx="1">
                  <c:v>41.73</c:v>
                </c:pt>
                <c:pt idx="2">
                  <c:v>92.51</c:v>
                </c:pt>
                <c:pt idx="3">
                  <c:v>82.89</c:v>
                </c:pt>
                <c:pt idx="4">
                  <c:v>83.31</c:v>
                </c:pt>
              </c:numCache>
            </c:numRef>
          </c:val>
          <c:extLst>
            <c:ext xmlns:c16="http://schemas.microsoft.com/office/drawing/2014/chart" uri="{C3380CC4-5D6E-409C-BE32-E72D297353CC}">
              <c16:uniqueId val="{00000000-4794-4C24-BA01-E1D07C172F7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59.3</c:v>
                </c:pt>
                <c:pt idx="1">
                  <c:v>59.83</c:v>
                </c:pt>
                <c:pt idx="2">
                  <c:v>65.33</c:v>
                </c:pt>
                <c:pt idx="3">
                  <c:v>65.39</c:v>
                </c:pt>
                <c:pt idx="4">
                  <c:v>65.37</c:v>
                </c:pt>
              </c:numCache>
            </c:numRef>
          </c:val>
          <c:smooth val="0"/>
          <c:extLst>
            <c:ext xmlns:c16="http://schemas.microsoft.com/office/drawing/2014/chart" uri="{C3380CC4-5D6E-409C-BE32-E72D297353CC}">
              <c16:uniqueId val="{00000001-4794-4C24-BA01-E1D07C172F7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242.12</c:v>
                </c:pt>
                <c:pt idx="1">
                  <c:v>471.24</c:v>
                </c:pt>
                <c:pt idx="2">
                  <c:v>212.82</c:v>
                </c:pt>
                <c:pt idx="3">
                  <c:v>237.38</c:v>
                </c:pt>
                <c:pt idx="4">
                  <c:v>238.72</c:v>
                </c:pt>
              </c:numCache>
            </c:numRef>
          </c:val>
          <c:extLst>
            <c:ext xmlns:c16="http://schemas.microsoft.com/office/drawing/2014/chart" uri="{C3380CC4-5D6E-409C-BE32-E72D297353CC}">
              <c16:uniqueId val="{00000000-7982-4EDB-A4B8-046245B5334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248.14</c:v>
                </c:pt>
                <c:pt idx="1">
                  <c:v>246.66</c:v>
                </c:pt>
                <c:pt idx="2">
                  <c:v>227.43</c:v>
                </c:pt>
                <c:pt idx="3">
                  <c:v>230.88</c:v>
                </c:pt>
                <c:pt idx="4">
                  <c:v>228.99</c:v>
                </c:pt>
              </c:numCache>
            </c:numRef>
          </c:val>
          <c:smooth val="0"/>
          <c:extLst>
            <c:ext xmlns:c16="http://schemas.microsoft.com/office/drawing/2014/chart" uri="{C3380CC4-5D6E-409C-BE32-E72D297353CC}">
              <c16:uniqueId val="{00000001-7982-4EDB-A4B8-046245B5334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9" zoomScaleNormal="100" workbookViewId="0">
      <selection activeCell="BP89" sqref="BP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南砺市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50337</v>
      </c>
      <c r="AM8" s="51"/>
      <c r="AN8" s="51"/>
      <c r="AO8" s="51"/>
      <c r="AP8" s="51"/>
      <c r="AQ8" s="51"/>
      <c r="AR8" s="51"/>
      <c r="AS8" s="51"/>
      <c r="AT8" s="46">
        <f>データ!T6</f>
        <v>668.64</v>
      </c>
      <c r="AU8" s="46"/>
      <c r="AV8" s="46"/>
      <c r="AW8" s="46"/>
      <c r="AX8" s="46"/>
      <c r="AY8" s="46"/>
      <c r="AZ8" s="46"/>
      <c r="BA8" s="46"/>
      <c r="BB8" s="46">
        <f>データ!U6</f>
        <v>75.28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69.14</v>
      </c>
      <c r="J10" s="46"/>
      <c r="K10" s="46"/>
      <c r="L10" s="46"/>
      <c r="M10" s="46"/>
      <c r="N10" s="46"/>
      <c r="O10" s="46"/>
      <c r="P10" s="46">
        <f>データ!P6</f>
        <v>12.82</v>
      </c>
      <c r="Q10" s="46"/>
      <c r="R10" s="46"/>
      <c r="S10" s="46"/>
      <c r="T10" s="46"/>
      <c r="U10" s="46"/>
      <c r="V10" s="46"/>
      <c r="W10" s="46">
        <f>データ!Q6</f>
        <v>68.260000000000005</v>
      </c>
      <c r="X10" s="46"/>
      <c r="Y10" s="46"/>
      <c r="Z10" s="46"/>
      <c r="AA10" s="46"/>
      <c r="AB10" s="46"/>
      <c r="AC10" s="46"/>
      <c r="AD10" s="51">
        <f>データ!R6</f>
        <v>3960</v>
      </c>
      <c r="AE10" s="51"/>
      <c r="AF10" s="51"/>
      <c r="AG10" s="51"/>
      <c r="AH10" s="51"/>
      <c r="AI10" s="51"/>
      <c r="AJ10" s="51"/>
      <c r="AK10" s="2"/>
      <c r="AL10" s="51">
        <f>データ!V6</f>
        <v>6417</v>
      </c>
      <c r="AM10" s="51"/>
      <c r="AN10" s="51"/>
      <c r="AO10" s="51"/>
      <c r="AP10" s="51"/>
      <c r="AQ10" s="51"/>
      <c r="AR10" s="51"/>
      <c r="AS10" s="51"/>
      <c r="AT10" s="46">
        <f>データ!W6</f>
        <v>2.69</v>
      </c>
      <c r="AU10" s="46"/>
      <c r="AV10" s="46"/>
      <c r="AW10" s="46"/>
      <c r="AX10" s="46"/>
      <c r="AY10" s="46"/>
      <c r="AZ10" s="46"/>
      <c r="BA10" s="46"/>
      <c r="BB10" s="46">
        <f>データ!X6</f>
        <v>2385.5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117</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u2Qhbwq2GGWorKy1ymYucOoB4l5V3+h4Y94NSfqYnHh4iloxbrC2bA/iCnAs5sv/qF0MpS7NgA54zCD7DU50mA==" saltValue="TO7LC4xW04dS03F+sEoxQ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162108</v>
      </c>
      <c r="D6" s="33">
        <f t="shared" si="3"/>
        <v>46</v>
      </c>
      <c r="E6" s="33">
        <f t="shared" si="3"/>
        <v>17</v>
      </c>
      <c r="F6" s="33">
        <f t="shared" si="3"/>
        <v>5</v>
      </c>
      <c r="G6" s="33">
        <f t="shared" si="3"/>
        <v>0</v>
      </c>
      <c r="H6" s="33" t="str">
        <f t="shared" si="3"/>
        <v>富山県　南砺市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69.14</v>
      </c>
      <c r="P6" s="34">
        <f t="shared" si="3"/>
        <v>12.82</v>
      </c>
      <c r="Q6" s="34">
        <f t="shared" si="3"/>
        <v>68.260000000000005</v>
      </c>
      <c r="R6" s="34">
        <f t="shared" si="3"/>
        <v>3960</v>
      </c>
      <c r="S6" s="34">
        <f t="shared" si="3"/>
        <v>50337</v>
      </c>
      <c r="T6" s="34">
        <f t="shared" si="3"/>
        <v>668.64</v>
      </c>
      <c r="U6" s="34">
        <f t="shared" si="3"/>
        <v>75.28</v>
      </c>
      <c r="V6" s="34">
        <f t="shared" si="3"/>
        <v>6417</v>
      </c>
      <c r="W6" s="34">
        <f t="shared" si="3"/>
        <v>2.69</v>
      </c>
      <c r="X6" s="34">
        <f t="shared" si="3"/>
        <v>2385.5</v>
      </c>
      <c r="Y6" s="35">
        <f>IF(Y7="",NA(),Y7)</f>
        <v>99.74</v>
      </c>
      <c r="Z6" s="35">
        <f t="shared" ref="Z6:AH6" si="4">IF(Z7="",NA(),Z7)</f>
        <v>89.11</v>
      </c>
      <c r="AA6" s="35">
        <f t="shared" si="4"/>
        <v>87.53</v>
      </c>
      <c r="AB6" s="35">
        <f t="shared" si="4"/>
        <v>84.26</v>
      </c>
      <c r="AC6" s="35">
        <f t="shared" si="4"/>
        <v>86.13</v>
      </c>
      <c r="AD6" s="35">
        <f t="shared" si="4"/>
        <v>99.93</v>
      </c>
      <c r="AE6" s="35">
        <f t="shared" si="4"/>
        <v>97.34</v>
      </c>
      <c r="AF6" s="35">
        <f t="shared" si="4"/>
        <v>100.99</v>
      </c>
      <c r="AG6" s="35">
        <f t="shared" si="4"/>
        <v>101.27</v>
      </c>
      <c r="AH6" s="35">
        <f t="shared" si="4"/>
        <v>101.91</v>
      </c>
      <c r="AI6" s="34" t="str">
        <f>IF(AI7="","",IF(AI7="-","【-】","【"&amp;SUBSTITUTE(TEXT(AI7,"#,##0.00"),"-","△")&amp;"】"))</f>
        <v>【102.97】</v>
      </c>
      <c r="AJ6" s="35">
        <f>IF(AJ7="",NA(),AJ7)</f>
        <v>320.04000000000002</v>
      </c>
      <c r="AK6" s="35">
        <f t="shared" ref="AK6:AS6" si="5">IF(AK7="",NA(),AK7)</f>
        <v>375.75</v>
      </c>
      <c r="AL6" s="35">
        <f t="shared" si="5"/>
        <v>440.38</v>
      </c>
      <c r="AM6" s="35">
        <f t="shared" si="5"/>
        <v>560.65</v>
      </c>
      <c r="AN6" s="35">
        <f t="shared" si="5"/>
        <v>641.48</v>
      </c>
      <c r="AO6" s="35">
        <f t="shared" si="5"/>
        <v>147.11000000000001</v>
      </c>
      <c r="AP6" s="35">
        <f t="shared" si="5"/>
        <v>148.37</v>
      </c>
      <c r="AQ6" s="35">
        <f t="shared" si="5"/>
        <v>149.02000000000001</v>
      </c>
      <c r="AR6" s="35">
        <f t="shared" si="5"/>
        <v>137.09</v>
      </c>
      <c r="AS6" s="35">
        <f t="shared" si="5"/>
        <v>127.98</v>
      </c>
      <c r="AT6" s="34" t="str">
        <f>IF(AT7="","",IF(AT7="-","【-】","【"&amp;SUBSTITUTE(TEXT(AT7,"#,##0.00"),"-","△")&amp;"】"))</f>
        <v>【165.48】</v>
      </c>
      <c r="AU6" s="35">
        <f>IF(AU7="",NA(),AU7)</f>
        <v>-190.12</v>
      </c>
      <c r="AV6" s="35">
        <f t="shared" ref="AV6:BD6" si="6">IF(AV7="",NA(),AV7)</f>
        <v>-221.72</v>
      </c>
      <c r="AW6" s="35">
        <f t="shared" si="6"/>
        <v>-253.87</v>
      </c>
      <c r="AX6" s="35">
        <f t="shared" si="6"/>
        <v>-285.66000000000003</v>
      </c>
      <c r="AY6" s="35">
        <f t="shared" si="6"/>
        <v>-343.39</v>
      </c>
      <c r="AZ6" s="35">
        <f t="shared" si="6"/>
        <v>47.67</v>
      </c>
      <c r="BA6" s="35">
        <f t="shared" si="6"/>
        <v>40.78</v>
      </c>
      <c r="BB6" s="35">
        <f t="shared" si="6"/>
        <v>38.119999999999997</v>
      </c>
      <c r="BC6" s="35">
        <f t="shared" si="6"/>
        <v>43.5</v>
      </c>
      <c r="BD6" s="35">
        <f t="shared" si="6"/>
        <v>44.14</v>
      </c>
      <c r="BE6" s="34" t="str">
        <f>IF(BE7="","",IF(BE7="-","【-】","【"&amp;SUBSTITUTE(TEXT(BE7,"#,##0.00"),"-","△")&amp;"】"))</f>
        <v>【33.84】</v>
      </c>
      <c r="BF6" s="35">
        <f>IF(BF7="",NA(),BF7)</f>
        <v>1239.67</v>
      </c>
      <c r="BG6" s="35">
        <f t="shared" ref="BG6:BO6" si="7">IF(BG7="",NA(),BG7)</f>
        <v>1135.29</v>
      </c>
      <c r="BH6" s="35">
        <f t="shared" si="7"/>
        <v>1163.74</v>
      </c>
      <c r="BI6" s="35">
        <f t="shared" si="7"/>
        <v>753.12</v>
      </c>
      <c r="BJ6" s="35">
        <f t="shared" si="7"/>
        <v>554.1</v>
      </c>
      <c r="BK6" s="35">
        <f t="shared" si="7"/>
        <v>721.43</v>
      </c>
      <c r="BL6" s="35">
        <f t="shared" si="7"/>
        <v>685.34</v>
      </c>
      <c r="BM6" s="35">
        <f t="shared" si="7"/>
        <v>684.74</v>
      </c>
      <c r="BN6" s="35">
        <f t="shared" si="7"/>
        <v>654.91999999999996</v>
      </c>
      <c r="BO6" s="35">
        <f t="shared" si="7"/>
        <v>654.71</v>
      </c>
      <c r="BP6" s="34" t="str">
        <f>IF(BP7="","",IF(BP7="-","【-】","【"&amp;SUBSTITUTE(TEXT(BP7,"#,##0.00"),"-","△")&amp;"】"))</f>
        <v>【765.47】</v>
      </c>
      <c r="BQ6" s="35">
        <f>IF(BQ7="",NA(),BQ7)</f>
        <v>80.989999999999995</v>
      </c>
      <c r="BR6" s="35">
        <f t="shared" ref="BR6:BZ6" si="8">IF(BR7="",NA(),BR7)</f>
        <v>41.73</v>
      </c>
      <c r="BS6" s="35">
        <f t="shared" si="8"/>
        <v>92.51</v>
      </c>
      <c r="BT6" s="35">
        <f t="shared" si="8"/>
        <v>82.89</v>
      </c>
      <c r="BU6" s="35">
        <f t="shared" si="8"/>
        <v>83.31</v>
      </c>
      <c r="BV6" s="35">
        <f t="shared" si="8"/>
        <v>59.3</v>
      </c>
      <c r="BW6" s="35">
        <f t="shared" si="8"/>
        <v>59.83</v>
      </c>
      <c r="BX6" s="35">
        <f t="shared" si="8"/>
        <v>65.33</v>
      </c>
      <c r="BY6" s="35">
        <f t="shared" si="8"/>
        <v>65.39</v>
      </c>
      <c r="BZ6" s="35">
        <f t="shared" si="8"/>
        <v>65.37</v>
      </c>
      <c r="CA6" s="34" t="str">
        <f>IF(CA7="","",IF(CA7="-","【-】","【"&amp;SUBSTITUTE(TEXT(CA7,"#,##0.00"),"-","△")&amp;"】"))</f>
        <v>【59.59】</v>
      </c>
      <c r="CB6" s="35">
        <f>IF(CB7="",NA(),CB7)</f>
        <v>242.12</v>
      </c>
      <c r="CC6" s="35">
        <f t="shared" ref="CC6:CK6" si="9">IF(CC7="",NA(),CC7)</f>
        <v>471.24</v>
      </c>
      <c r="CD6" s="35">
        <f t="shared" si="9"/>
        <v>212.82</v>
      </c>
      <c r="CE6" s="35">
        <f t="shared" si="9"/>
        <v>237.38</v>
      </c>
      <c r="CF6" s="35">
        <f t="shared" si="9"/>
        <v>238.72</v>
      </c>
      <c r="CG6" s="35">
        <f t="shared" si="9"/>
        <v>248.14</v>
      </c>
      <c r="CH6" s="35">
        <f t="shared" si="9"/>
        <v>246.66</v>
      </c>
      <c r="CI6" s="35">
        <f t="shared" si="9"/>
        <v>227.43</v>
      </c>
      <c r="CJ6" s="35">
        <f t="shared" si="9"/>
        <v>230.88</v>
      </c>
      <c r="CK6" s="35">
        <f t="shared" si="9"/>
        <v>228.99</v>
      </c>
      <c r="CL6" s="34" t="str">
        <f>IF(CL7="","",IF(CL7="-","【-】","【"&amp;SUBSTITUTE(TEXT(CL7,"#,##0.00"),"-","△")&amp;"】"))</f>
        <v>【257.86】</v>
      </c>
      <c r="CM6" s="35">
        <f>IF(CM7="",NA(),CM7)</f>
        <v>51.83</v>
      </c>
      <c r="CN6" s="35">
        <f t="shared" ref="CN6:CV6" si="10">IF(CN7="",NA(),CN7)</f>
        <v>50.05</v>
      </c>
      <c r="CO6" s="35">
        <f t="shared" si="10"/>
        <v>53.4</v>
      </c>
      <c r="CP6" s="35">
        <f t="shared" si="10"/>
        <v>53.4</v>
      </c>
      <c r="CQ6" s="35">
        <f t="shared" si="10"/>
        <v>49.34</v>
      </c>
      <c r="CR6" s="35">
        <f t="shared" si="10"/>
        <v>57.3</v>
      </c>
      <c r="CS6" s="35">
        <f t="shared" si="10"/>
        <v>56</v>
      </c>
      <c r="CT6" s="35">
        <f t="shared" si="10"/>
        <v>56.01</v>
      </c>
      <c r="CU6" s="35">
        <f t="shared" si="10"/>
        <v>56.72</v>
      </c>
      <c r="CV6" s="35">
        <f t="shared" si="10"/>
        <v>54.06</v>
      </c>
      <c r="CW6" s="34" t="str">
        <f>IF(CW7="","",IF(CW7="-","【-】","【"&amp;SUBSTITUTE(TEXT(CW7,"#,##0.00"),"-","△")&amp;"】"))</f>
        <v>【51.30】</v>
      </c>
      <c r="CX6" s="35">
        <f>IF(CX7="",NA(),CX7)</f>
        <v>95.25</v>
      </c>
      <c r="CY6" s="35">
        <f t="shared" ref="CY6:DG6" si="11">IF(CY7="",NA(),CY7)</f>
        <v>95.47</v>
      </c>
      <c r="CZ6" s="35">
        <f t="shared" si="11"/>
        <v>95.59</v>
      </c>
      <c r="DA6" s="35">
        <f t="shared" si="11"/>
        <v>95.77</v>
      </c>
      <c r="DB6" s="35">
        <f t="shared" si="11"/>
        <v>96.06</v>
      </c>
      <c r="DC6" s="35">
        <f t="shared" si="11"/>
        <v>89.43</v>
      </c>
      <c r="DD6" s="35">
        <f t="shared" si="11"/>
        <v>89.51</v>
      </c>
      <c r="DE6" s="35">
        <f t="shared" si="11"/>
        <v>89.77</v>
      </c>
      <c r="DF6" s="35">
        <f t="shared" si="11"/>
        <v>90.04</v>
      </c>
      <c r="DG6" s="35">
        <f t="shared" si="11"/>
        <v>90.11</v>
      </c>
      <c r="DH6" s="34" t="str">
        <f>IF(DH7="","",IF(DH7="-","【-】","【"&amp;SUBSTITUTE(TEXT(DH7,"#,##0.00"),"-","△")&amp;"】"))</f>
        <v>【86.22】</v>
      </c>
      <c r="DI6" s="35">
        <f>IF(DI7="",NA(),DI7)</f>
        <v>28.71</v>
      </c>
      <c r="DJ6" s="35">
        <f t="shared" ref="DJ6:DR6" si="12">IF(DJ7="",NA(),DJ7)</f>
        <v>31.32</v>
      </c>
      <c r="DK6" s="35">
        <f t="shared" si="12"/>
        <v>33.74</v>
      </c>
      <c r="DL6" s="35">
        <f t="shared" si="12"/>
        <v>36.14</v>
      </c>
      <c r="DM6" s="35">
        <f t="shared" si="12"/>
        <v>38.36</v>
      </c>
      <c r="DN6" s="35">
        <f t="shared" si="12"/>
        <v>20.350000000000001</v>
      </c>
      <c r="DO6" s="35">
        <f t="shared" si="12"/>
        <v>21.33</v>
      </c>
      <c r="DP6" s="35">
        <f t="shared" si="12"/>
        <v>22.69</v>
      </c>
      <c r="DQ6" s="35">
        <f t="shared" si="12"/>
        <v>24.32</v>
      </c>
      <c r="DR6" s="35">
        <f t="shared" si="12"/>
        <v>28.19</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0.11</v>
      </c>
      <c r="EK6" s="35">
        <f t="shared" si="14"/>
        <v>0.05</v>
      </c>
      <c r="EL6" s="35">
        <f t="shared" si="14"/>
        <v>0.44</v>
      </c>
      <c r="EM6" s="35">
        <f t="shared" si="14"/>
        <v>0.04</v>
      </c>
      <c r="EN6" s="35">
        <f t="shared" si="14"/>
        <v>0.02</v>
      </c>
      <c r="EO6" s="34" t="str">
        <f>IF(EO7="","",IF(EO7="-","【-】","【"&amp;SUBSTITUTE(TEXT(EO7,"#,##0.00"),"-","△")&amp;"】"))</f>
        <v>【0.02】</v>
      </c>
    </row>
    <row r="7" spans="1:148" s="36" customFormat="1" x14ac:dyDescent="0.15">
      <c r="A7" s="28"/>
      <c r="B7" s="37">
        <v>2019</v>
      </c>
      <c r="C7" s="37">
        <v>162108</v>
      </c>
      <c r="D7" s="37">
        <v>46</v>
      </c>
      <c r="E7" s="37">
        <v>17</v>
      </c>
      <c r="F7" s="37">
        <v>5</v>
      </c>
      <c r="G7" s="37">
        <v>0</v>
      </c>
      <c r="H7" s="37" t="s">
        <v>96</v>
      </c>
      <c r="I7" s="37" t="s">
        <v>97</v>
      </c>
      <c r="J7" s="37" t="s">
        <v>98</v>
      </c>
      <c r="K7" s="37" t="s">
        <v>99</v>
      </c>
      <c r="L7" s="37" t="s">
        <v>100</v>
      </c>
      <c r="M7" s="37" t="s">
        <v>101</v>
      </c>
      <c r="N7" s="38" t="s">
        <v>102</v>
      </c>
      <c r="O7" s="38">
        <v>69.14</v>
      </c>
      <c r="P7" s="38">
        <v>12.82</v>
      </c>
      <c r="Q7" s="38">
        <v>68.260000000000005</v>
      </c>
      <c r="R7" s="38">
        <v>3960</v>
      </c>
      <c r="S7" s="38">
        <v>50337</v>
      </c>
      <c r="T7" s="38">
        <v>668.64</v>
      </c>
      <c r="U7" s="38">
        <v>75.28</v>
      </c>
      <c r="V7" s="38">
        <v>6417</v>
      </c>
      <c r="W7" s="38">
        <v>2.69</v>
      </c>
      <c r="X7" s="38">
        <v>2385.5</v>
      </c>
      <c r="Y7" s="38">
        <v>99.74</v>
      </c>
      <c r="Z7" s="38">
        <v>89.11</v>
      </c>
      <c r="AA7" s="38">
        <v>87.53</v>
      </c>
      <c r="AB7" s="38">
        <v>84.26</v>
      </c>
      <c r="AC7" s="38">
        <v>86.13</v>
      </c>
      <c r="AD7" s="38">
        <v>99.93</v>
      </c>
      <c r="AE7" s="38">
        <v>97.34</v>
      </c>
      <c r="AF7" s="38">
        <v>100.99</v>
      </c>
      <c r="AG7" s="38">
        <v>101.27</v>
      </c>
      <c r="AH7" s="38">
        <v>101.91</v>
      </c>
      <c r="AI7" s="38">
        <v>102.97</v>
      </c>
      <c r="AJ7" s="38">
        <v>320.04000000000002</v>
      </c>
      <c r="AK7" s="38">
        <v>375.75</v>
      </c>
      <c r="AL7" s="38">
        <v>440.38</v>
      </c>
      <c r="AM7" s="38">
        <v>560.65</v>
      </c>
      <c r="AN7" s="38">
        <v>641.48</v>
      </c>
      <c r="AO7" s="38">
        <v>147.11000000000001</v>
      </c>
      <c r="AP7" s="38">
        <v>148.37</v>
      </c>
      <c r="AQ7" s="38">
        <v>149.02000000000001</v>
      </c>
      <c r="AR7" s="38">
        <v>137.09</v>
      </c>
      <c r="AS7" s="38">
        <v>127.98</v>
      </c>
      <c r="AT7" s="38">
        <v>165.48</v>
      </c>
      <c r="AU7" s="38">
        <v>-190.12</v>
      </c>
      <c r="AV7" s="38">
        <v>-221.72</v>
      </c>
      <c r="AW7" s="38">
        <v>-253.87</v>
      </c>
      <c r="AX7" s="38">
        <v>-285.66000000000003</v>
      </c>
      <c r="AY7" s="38">
        <v>-343.39</v>
      </c>
      <c r="AZ7" s="38">
        <v>47.67</v>
      </c>
      <c r="BA7" s="38">
        <v>40.78</v>
      </c>
      <c r="BB7" s="38">
        <v>38.119999999999997</v>
      </c>
      <c r="BC7" s="38">
        <v>43.5</v>
      </c>
      <c r="BD7" s="38">
        <v>44.14</v>
      </c>
      <c r="BE7" s="38">
        <v>33.840000000000003</v>
      </c>
      <c r="BF7" s="38">
        <v>1239.67</v>
      </c>
      <c r="BG7" s="38">
        <v>1135.29</v>
      </c>
      <c r="BH7" s="38">
        <v>1163.74</v>
      </c>
      <c r="BI7" s="38">
        <v>753.12</v>
      </c>
      <c r="BJ7" s="38">
        <v>554.1</v>
      </c>
      <c r="BK7" s="38">
        <v>721.43</v>
      </c>
      <c r="BL7" s="38">
        <v>685.34</v>
      </c>
      <c r="BM7" s="38">
        <v>684.74</v>
      </c>
      <c r="BN7" s="38">
        <v>654.91999999999996</v>
      </c>
      <c r="BO7" s="38">
        <v>654.71</v>
      </c>
      <c r="BP7" s="38">
        <v>765.47</v>
      </c>
      <c r="BQ7" s="38">
        <v>80.989999999999995</v>
      </c>
      <c r="BR7" s="38">
        <v>41.73</v>
      </c>
      <c r="BS7" s="38">
        <v>92.51</v>
      </c>
      <c r="BT7" s="38">
        <v>82.89</v>
      </c>
      <c r="BU7" s="38">
        <v>83.31</v>
      </c>
      <c r="BV7" s="38">
        <v>59.3</v>
      </c>
      <c r="BW7" s="38">
        <v>59.83</v>
      </c>
      <c r="BX7" s="38">
        <v>65.33</v>
      </c>
      <c r="BY7" s="38">
        <v>65.39</v>
      </c>
      <c r="BZ7" s="38">
        <v>65.37</v>
      </c>
      <c r="CA7" s="38">
        <v>59.59</v>
      </c>
      <c r="CB7" s="38">
        <v>242.12</v>
      </c>
      <c r="CC7" s="38">
        <v>471.24</v>
      </c>
      <c r="CD7" s="38">
        <v>212.82</v>
      </c>
      <c r="CE7" s="38">
        <v>237.38</v>
      </c>
      <c r="CF7" s="38">
        <v>238.72</v>
      </c>
      <c r="CG7" s="38">
        <v>248.14</v>
      </c>
      <c r="CH7" s="38">
        <v>246.66</v>
      </c>
      <c r="CI7" s="38">
        <v>227.43</v>
      </c>
      <c r="CJ7" s="38">
        <v>230.88</v>
      </c>
      <c r="CK7" s="38">
        <v>228.99</v>
      </c>
      <c r="CL7" s="38">
        <v>257.86</v>
      </c>
      <c r="CM7" s="38">
        <v>51.83</v>
      </c>
      <c r="CN7" s="38">
        <v>50.05</v>
      </c>
      <c r="CO7" s="38">
        <v>53.4</v>
      </c>
      <c r="CP7" s="38">
        <v>53.4</v>
      </c>
      <c r="CQ7" s="38">
        <v>49.34</v>
      </c>
      <c r="CR7" s="38">
        <v>57.3</v>
      </c>
      <c r="CS7" s="38">
        <v>56</v>
      </c>
      <c r="CT7" s="38">
        <v>56.01</v>
      </c>
      <c r="CU7" s="38">
        <v>56.72</v>
      </c>
      <c r="CV7" s="38">
        <v>54.06</v>
      </c>
      <c r="CW7" s="38">
        <v>51.3</v>
      </c>
      <c r="CX7" s="38">
        <v>95.25</v>
      </c>
      <c r="CY7" s="38">
        <v>95.47</v>
      </c>
      <c r="CZ7" s="38">
        <v>95.59</v>
      </c>
      <c r="DA7" s="38">
        <v>95.77</v>
      </c>
      <c r="DB7" s="38">
        <v>96.06</v>
      </c>
      <c r="DC7" s="38">
        <v>89.43</v>
      </c>
      <c r="DD7" s="38">
        <v>89.51</v>
      </c>
      <c r="DE7" s="38">
        <v>89.77</v>
      </c>
      <c r="DF7" s="38">
        <v>90.04</v>
      </c>
      <c r="DG7" s="38">
        <v>90.11</v>
      </c>
      <c r="DH7" s="38">
        <v>86.22</v>
      </c>
      <c r="DI7" s="38">
        <v>28.71</v>
      </c>
      <c r="DJ7" s="38">
        <v>31.32</v>
      </c>
      <c r="DK7" s="38">
        <v>33.74</v>
      </c>
      <c r="DL7" s="38">
        <v>36.14</v>
      </c>
      <c r="DM7" s="38">
        <v>38.36</v>
      </c>
      <c r="DN7" s="38">
        <v>20.350000000000001</v>
      </c>
      <c r="DO7" s="38">
        <v>21.33</v>
      </c>
      <c r="DP7" s="38">
        <v>22.69</v>
      </c>
      <c r="DQ7" s="38">
        <v>24.32</v>
      </c>
      <c r="DR7" s="38">
        <v>28.19</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0.11</v>
      </c>
      <c r="EK7" s="38">
        <v>0.05</v>
      </c>
      <c r="EL7" s="38">
        <v>0.44</v>
      </c>
      <c r="EM7" s="38">
        <v>0.04</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2021-01-22T02:46:20Z</cp:lastPrinted>
  <dcterms:created xsi:type="dcterms:W3CDTF">2020-12-04T02:36:15Z</dcterms:created>
  <dcterms:modified xsi:type="dcterms:W3CDTF">2021-01-27T00:04:21Z</dcterms:modified>
  <cp:category/>
</cp:coreProperties>
</file>