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LGFILESERVER1\FileServer\0504上下水道課\常用\下水道業務係（常用）\03財務（常用）\経営比較分析表(常用)\R01年度決算\"/>
    </mc:Choice>
  </mc:AlternateContent>
  <xr:revisionPtr revIDLastSave="0" documentId="13_ncr:1_{44EA7354-2432-4CDB-81D6-54931C45601E}" xr6:coauthVersionLast="36" xr6:coauthVersionMax="36" xr10:uidLastSave="{00000000-0000-0000-0000-000000000000}"/>
  <workbookProtection workbookAlgorithmName="SHA-512" workbookHashValue="lru34/Mh2lVDxN4mZjt9unXF+xzcTMYNncOeKkd0B5daGSagDAh68OkuOgC3oxQb0hBI6FHbgI50FX/BSVTgvg==" workbookSaltValue="lhDkt052OWH49BDh43iC9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P10" i="4"/>
  <c r="I10" i="4"/>
  <c r="BB8" i="4"/>
  <c r="AL8" i="4"/>
  <c r="W8" i="4"/>
  <c r="P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<sst xmlns="http://schemas.openxmlformats.org/spreadsheetml/2006/main" count="231" uniqueCount="118">
  <si>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</si>
  <si>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</si>
  <si>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</si>
  <si>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</si>
  <si>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</si>
  <si>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</si>
  <si>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</si>
  <si>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</si>
  <si>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</si>
  <si>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</si>
  <si>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</si>
  <si>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</si>
  <si>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</si>
  <si>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</si>
  <si>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</si>
  <si>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</si>
  <si>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</si>
  <si>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</si>
  <si>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</si>
  <si>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</si>
  <si>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</si>
  <si>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</si>
  <si>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</si>
  <si>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</si>
  <si>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</si>
  <si>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</si>
  <si>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</si>
  <si>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</si>
  <si>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</si>
  <si>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</si>
  <si>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</si>
  <si>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</si>
  <si>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</si>
  <si>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</si>
  <si>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</si>
  <si>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</si>
  <si>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</si>
  <si>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</si>
  <si>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</si>
  <si>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</si>
  <si>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</si>
  <si>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</si>
  <si>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</si>
  <si>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</si>
  <si>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</si>
  <si>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</si>
  <si>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</si>
  <si>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</si>
  <si>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</si>
  <si>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</si>
  <si>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</si>
  <si>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</si>
  <si>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</si>
  <si>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</si>
  <si>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</si>
  <si>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</si>
  <si>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</si>
  <si>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</si>
  <si>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</si>
  <si>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</si>
  <si>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</si>
  <si>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</si>
  <si>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</si>
  <si>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</si>
  <si>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</si>
  <si>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</si>
  <si>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</si>
  <si>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</si>
  <si>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</si>
  <si>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</si>
  <si>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</si>
  <si>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</si>
  <si>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</si>
  <si>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</si>
  <si>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</si>
  <si>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</si>
  <si>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</si>
  <si>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</si>
  <si>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</si>
  <si>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</si>
  <si>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</si>
  <si>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</si>
  <si>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</si>
  <si>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</si>
  <si>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</si>
  <si>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</si>
  <si>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</si>
  <si>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</si>
  <si>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</si>
  <si>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</si>
  <si>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</si>
  <si>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</si>
  <si>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</si>
  <si>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</si>
  <si>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</si>
  <si>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</si>
  <si>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</si>
  <si>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</si>
  <si>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</si>
  <si>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</si>
  <si>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</si>
  <si>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</si>
  <si>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</si>
  <si>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</si>
  <si>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</si>
  <si>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</si>
  <si>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</si>
  <si>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</si>
  <si>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</si>
  <si>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</si>
  <si>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</si>
  <si>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</si>
  <si>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</si>
  <si>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</si>
  <si>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</si>
  <si>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当市における林業集落排水事業は平成7年から建設着手している。法定耐用年数を経過した処理場、管渠等はない。
①有形固定資産減価償却率については、上昇傾向にあるものの全国平均値、類似団体平均値と同様の状況にある。
　下水道会計全体での数値は、以下「全体総括」を参照のこと。</t>
    <rPh sb="1" eb="3">
      <t>トウシ</t>
    </rPh>
    <rPh sb="7" eb="9">
      <t>リンギョウ</t>
    </rPh>
    <rPh sb="9" eb="11">
      <t>シュウラク</t>
    </rPh>
    <rPh sb="11" eb="13">
      <t>ハイスイ</t>
    </rPh>
    <rPh sb="13" eb="15">
      <t>ジギョウ</t>
    </rPh>
    <rPh sb="16" eb="18">
      <t>ヘイセイ</t>
    </rPh>
    <rPh sb="19" eb="20">
      <t>ネン</t>
    </rPh>
    <rPh sb="22" eb="24">
      <t>ケンセツ</t>
    </rPh>
    <rPh sb="24" eb="26">
      <t>チャクシュ</t>
    </rPh>
    <rPh sb="31" eb="33">
      <t>ホウテイ</t>
    </rPh>
    <rPh sb="33" eb="35">
      <t>タイヨウ</t>
    </rPh>
    <rPh sb="35" eb="37">
      <t>ネンスウ</t>
    </rPh>
    <rPh sb="38" eb="40">
      <t>ケイカ</t>
    </rPh>
    <rPh sb="42" eb="45">
      <t>ショリジョウ</t>
    </rPh>
    <rPh sb="46" eb="48">
      <t>カンキョ</t>
    </rPh>
    <rPh sb="48" eb="49">
      <t>トウ</t>
    </rPh>
    <rPh sb="55" eb="57">
      <t>ユウケイ</t>
    </rPh>
    <rPh sb="57" eb="59">
      <t>コテイ</t>
    </rPh>
    <rPh sb="59" eb="61">
      <t>シサン</t>
    </rPh>
    <rPh sb="61" eb="63">
      <t>ゲンカ</t>
    </rPh>
    <rPh sb="63" eb="65">
      <t>ショウキャク</t>
    </rPh>
    <rPh sb="65" eb="66">
      <t>リツ</t>
    </rPh>
    <rPh sb="72" eb="74">
      <t>ジョウショウ</t>
    </rPh>
    <rPh sb="74" eb="76">
      <t>ケイコウ</t>
    </rPh>
    <rPh sb="82" eb="84">
      <t>ゼンコク</t>
    </rPh>
    <rPh sb="84" eb="87">
      <t>ヘイキンチ</t>
    </rPh>
    <rPh sb="88" eb="90">
      <t>ルイジ</t>
    </rPh>
    <rPh sb="90" eb="92">
      <t>ダンタイ</t>
    </rPh>
    <rPh sb="92" eb="95">
      <t>ヘイキンチ</t>
    </rPh>
    <rPh sb="96" eb="98">
      <t>ドウヨウ</t>
    </rPh>
    <rPh sb="99" eb="101">
      <t>ジョウキョウ</t>
    </rPh>
    <rPh sb="107" eb="110">
      <t>ゲスイドウ</t>
    </rPh>
    <rPh sb="110" eb="112">
      <t>カイケイ</t>
    </rPh>
    <rPh sb="112" eb="114">
      <t>ゼンタイ</t>
    </rPh>
    <rPh sb="116" eb="118">
      <t>スウチ</t>
    </rPh>
    <rPh sb="120" eb="122">
      <t>イカ</t>
    </rPh>
    <rPh sb="123" eb="125">
      <t>ゼンタイ</t>
    </rPh>
    <rPh sb="125" eb="127">
      <t>ソウカツ</t>
    </rPh>
    <rPh sb="129" eb="131">
      <t>サンショウ</t>
    </rPh>
    <phoneticPr fontId="4"/>
  </si>
  <si>
    <t>①経常収支比率においては、毎年類似団体より低い数値となっており、経常損失を毎年計上している。
②累積欠損金比率については、類似団体より高い数値となっており、累積欠損金を継続して計上している。
③流動比率については、マイナス値となっている。これは起債償還等の経費負担が多額となっていることが要因であるが、その背景には、山間部に集落が点在していることや、事業方針により排水人口が少ない地域においてでも環境衛生面向上のため下水道の整備を行っていること、さらには、市内での下水道料金の統一を行っている等の経緯があるもの（⑥についても同要因による）。
④企業債残高対事業規模比率については、管路等の整備がほぼ完了し、企業債（借金）の償還ピークが過ぎたことから、類似団体と比較して低い値を示しているが、今後は管路の長寿命化等により再び企業債が増加することが予見されるため、費用の平準化等による効率的な管理運営、投資・予算配分の適正化に努める。
⑤経費回収率については、汚水処理費が減少したため、前年度に比べ増加している。
⑧水洗化率については、処理区内人口が小規模であることから類似団体と比較し、高い数値となっている。
　下水道会計全体での数値は、以下「全体統括」を参照のこと。</t>
    <rPh sb="1" eb="3">
      <t>ケイジョウ</t>
    </rPh>
    <rPh sb="3" eb="5">
      <t>シュウシ</t>
    </rPh>
    <rPh sb="5" eb="7">
      <t>ヒリツ</t>
    </rPh>
    <rPh sb="13" eb="15">
      <t>マイトシ</t>
    </rPh>
    <rPh sb="15" eb="17">
      <t>ルイジ</t>
    </rPh>
    <rPh sb="17" eb="19">
      <t>ダンタイ</t>
    </rPh>
    <rPh sb="21" eb="22">
      <t>ヒク</t>
    </rPh>
    <rPh sb="23" eb="25">
      <t>スウチ</t>
    </rPh>
    <rPh sb="32" eb="34">
      <t>ケイジョウ</t>
    </rPh>
    <rPh sb="34" eb="36">
      <t>ソンシツ</t>
    </rPh>
    <rPh sb="37" eb="39">
      <t>マイトシ</t>
    </rPh>
    <rPh sb="39" eb="41">
      <t>ケイジョウ</t>
    </rPh>
    <rPh sb="48" eb="50">
      <t>ルイセキ</t>
    </rPh>
    <rPh sb="50" eb="52">
      <t>ケッソン</t>
    </rPh>
    <rPh sb="52" eb="53">
      <t>キン</t>
    </rPh>
    <rPh sb="53" eb="55">
      <t>ヒリツ</t>
    </rPh>
    <rPh sb="61" eb="63">
      <t>ルイジ</t>
    </rPh>
    <rPh sb="63" eb="65">
      <t>ダンタイ</t>
    </rPh>
    <rPh sb="67" eb="68">
      <t>タカ</t>
    </rPh>
    <rPh sb="69" eb="71">
      <t>スウチ</t>
    </rPh>
    <rPh sb="78" eb="80">
      <t>ルイセキ</t>
    </rPh>
    <rPh sb="80" eb="82">
      <t>ケッソン</t>
    </rPh>
    <rPh sb="82" eb="83">
      <t>キン</t>
    </rPh>
    <rPh sb="84" eb="86">
      <t>ケイゾク</t>
    </rPh>
    <rPh sb="88" eb="90">
      <t>ケイジョウ</t>
    </rPh>
    <rPh sb="97" eb="99">
      <t>リュウドウ</t>
    </rPh>
    <rPh sb="99" eb="101">
      <t>ヒリツ</t>
    </rPh>
    <rPh sb="111" eb="112">
      <t>チ</t>
    </rPh>
    <rPh sb="122" eb="124">
      <t>キサイ</t>
    </rPh>
    <rPh sb="124" eb="126">
      <t>ショウカン</t>
    </rPh>
    <rPh sb="126" eb="127">
      <t>トウ</t>
    </rPh>
    <rPh sb="128" eb="130">
      <t>ケイヒ</t>
    </rPh>
    <rPh sb="130" eb="132">
      <t>フタン</t>
    </rPh>
    <rPh sb="133" eb="135">
      <t>タガク</t>
    </rPh>
    <rPh sb="144" eb="146">
      <t>ヨウイン</t>
    </rPh>
    <rPh sb="153" eb="155">
      <t>ハイケイ</t>
    </rPh>
    <rPh sb="158" eb="161">
      <t>サンカンブ</t>
    </rPh>
    <rPh sb="162" eb="164">
      <t>シュウラク</t>
    </rPh>
    <rPh sb="165" eb="167">
      <t>テンザイ</t>
    </rPh>
    <rPh sb="175" eb="177">
      <t>ジギョウ</t>
    </rPh>
    <rPh sb="177" eb="179">
      <t>ホウシン</t>
    </rPh>
    <rPh sb="182" eb="184">
      <t>ハイスイ</t>
    </rPh>
    <rPh sb="184" eb="186">
      <t>ジンコウ</t>
    </rPh>
    <rPh sb="187" eb="188">
      <t>スク</t>
    </rPh>
    <rPh sb="190" eb="192">
      <t>チイキ</t>
    </rPh>
    <rPh sb="198" eb="200">
      <t>カンキョウ</t>
    </rPh>
    <rPh sb="200" eb="203">
      <t>エイセイメン</t>
    </rPh>
    <rPh sb="203" eb="205">
      <t>コウジョウ</t>
    </rPh>
    <rPh sb="208" eb="211">
      <t>ゲスイドウ</t>
    </rPh>
    <rPh sb="212" eb="214">
      <t>セイビ</t>
    </rPh>
    <rPh sb="215" eb="216">
      <t>オコナ</t>
    </rPh>
    <rPh sb="228" eb="230">
      <t>シナイ</t>
    </rPh>
    <rPh sb="232" eb="235">
      <t>ゲスイドウ</t>
    </rPh>
    <rPh sb="235" eb="237">
      <t>リョウキン</t>
    </rPh>
    <rPh sb="238" eb="240">
      <t>トウイツ</t>
    </rPh>
    <rPh sb="241" eb="242">
      <t>オコナ</t>
    </rPh>
    <rPh sb="246" eb="247">
      <t>トウ</t>
    </rPh>
    <rPh sb="248" eb="250">
      <t>ケイイ</t>
    </rPh>
    <rPh sb="262" eb="263">
      <t>ドウ</t>
    </rPh>
    <rPh sb="263" eb="265">
      <t>ヨウイン</t>
    </rPh>
    <rPh sb="272" eb="274">
      <t>キギョウ</t>
    </rPh>
    <rPh sb="274" eb="275">
      <t>サイ</t>
    </rPh>
    <rPh sb="275" eb="277">
      <t>ザンダカ</t>
    </rPh>
    <rPh sb="277" eb="278">
      <t>タイ</t>
    </rPh>
    <rPh sb="278" eb="280">
      <t>ジギョウ</t>
    </rPh>
    <rPh sb="280" eb="282">
      <t>キボ</t>
    </rPh>
    <rPh sb="282" eb="284">
      <t>ヒリツ</t>
    </rPh>
    <rPh sb="290" eb="292">
      <t>カンロ</t>
    </rPh>
    <rPh sb="292" eb="293">
      <t>トウ</t>
    </rPh>
    <rPh sb="294" eb="296">
      <t>セイビ</t>
    </rPh>
    <rPh sb="299" eb="301">
      <t>カンリョウ</t>
    </rPh>
    <rPh sb="303" eb="305">
      <t>キギョウ</t>
    </rPh>
    <rPh sb="305" eb="306">
      <t>サイ</t>
    </rPh>
    <rPh sb="307" eb="309">
      <t>シャッキン</t>
    </rPh>
    <rPh sb="311" eb="313">
      <t>ショウカン</t>
    </rPh>
    <rPh sb="317" eb="318">
      <t>ス</t>
    </rPh>
    <rPh sb="325" eb="327">
      <t>ルイジ</t>
    </rPh>
    <rPh sb="327" eb="329">
      <t>ダンタイ</t>
    </rPh>
    <rPh sb="330" eb="332">
      <t>ヒカク</t>
    </rPh>
    <rPh sb="334" eb="335">
      <t>ヒク</t>
    </rPh>
    <rPh sb="336" eb="337">
      <t>アタイ</t>
    </rPh>
    <rPh sb="338" eb="339">
      <t>シメ</t>
    </rPh>
    <rPh sb="345" eb="347">
      <t>コンゴ</t>
    </rPh>
    <rPh sb="348" eb="350">
      <t>カンロ</t>
    </rPh>
    <rPh sb="351" eb="355">
      <t>チョウジュミョウカ</t>
    </rPh>
    <rPh sb="355" eb="356">
      <t>トウ</t>
    </rPh>
    <rPh sb="359" eb="360">
      <t>フタタ</t>
    </rPh>
    <rPh sb="361" eb="363">
      <t>キギョウ</t>
    </rPh>
    <rPh sb="363" eb="364">
      <t>サイ</t>
    </rPh>
    <rPh sb="365" eb="367">
      <t>ゾウカ</t>
    </rPh>
    <rPh sb="372" eb="374">
      <t>ヨケン</t>
    </rPh>
    <rPh sb="380" eb="382">
      <t>ヒヨウ</t>
    </rPh>
    <rPh sb="383" eb="386">
      <t>ヘイジュンカ</t>
    </rPh>
    <rPh sb="386" eb="387">
      <t>トウ</t>
    </rPh>
    <rPh sb="390" eb="393">
      <t>コウリツテキ</t>
    </rPh>
    <rPh sb="394" eb="396">
      <t>カンリ</t>
    </rPh>
    <rPh sb="396" eb="398">
      <t>ウンエイ</t>
    </rPh>
    <rPh sb="399" eb="401">
      <t>トウシ</t>
    </rPh>
    <rPh sb="402" eb="404">
      <t>ヨサン</t>
    </rPh>
    <rPh sb="404" eb="406">
      <t>ハイブン</t>
    </rPh>
    <rPh sb="407" eb="410">
      <t>テキセイカ</t>
    </rPh>
    <rPh sb="411" eb="412">
      <t>ツト</t>
    </rPh>
    <rPh sb="417" eb="419">
      <t>ケイヒ</t>
    </rPh>
    <rPh sb="419" eb="421">
      <t>カイシュウ</t>
    </rPh>
    <rPh sb="421" eb="422">
      <t>リツ</t>
    </rPh>
    <rPh sb="428" eb="430">
      <t>オスイ</t>
    </rPh>
    <rPh sb="430" eb="432">
      <t>ショリ</t>
    </rPh>
    <rPh sb="432" eb="433">
      <t>ヒ</t>
    </rPh>
    <rPh sb="434" eb="436">
      <t>ゲンショウ</t>
    </rPh>
    <rPh sb="441" eb="444">
      <t>ゼンネンド</t>
    </rPh>
    <rPh sb="445" eb="446">
      <t>クラ</t>
    </rPh>
    <rPh sb="447" eb="449">
      <t>ゾウカ</t>
    </rPh>
    <rPh sb="456" eb="459">
      <t>スイセンカ</t>
    </rPh>
    <rPh sb="459" eb="460">
      <t>リツ</t>
    </rPh>
    <rPh sb="466" eb="468">
      <t>ショリ</t>
    </rPh>
    <phoneticPr fontId="4"/>
  </si>
  <si>
    <t>Ⅰ.現状分析
１　下水道会計全体では、①経常収支比率は109.44％、②累積欠損金比率は0.00％により、単年度収支が黒字、累積欠損は発生していない。また、③流動比率19.10％、④企業債残高対事業規模比率587.84％、⑤経費回収率87.92％となっており、今後不明水※対策による汚水処理経費の逓減が必要である。
※不明水…処理する汚水のうち、管路内に侵入してきた地下水など料金収入につながらないもの。
２　下水道会計全体での①有形固定資産減価償却率は33.03％であるが、将来の管路等の更新について検討が必要である。
Ⅱ.経営改善に向けた方向性
　平成29年3月に経営戦略を策定し、将来の人口減少による使用料収入の減少や老朽施設の更新を視野に入れ、不明水対策等により有収率を高める（収益の確保）とともに、料金改定・その他財源の確保を検討することにより、経営の健全化に取り組む。
※経営分析表の前提条件
　当市では決算統計区分の事業の会計・経営を一体とし、下水道使用料収入も一本化されている。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</si>
</sst>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4E-49E1-8C00-716D3DA8F9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0.02</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04E-49E1-8C00-716D3DA8F9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83.33</c:v>
                </c:pt>
                <c:pt idx="1">
                  <c:v>83.33</c:v>
                </c:pt>
                <c:pt idx="2">
                  <c:v>83.33</c:v>
                </c:pt>
                <c:pt idx="3">
                  <c:v>83.33</c:v>
                </c:pt>
                <c:pt idx="4">
                  <c:v>83.33</c:v>
                </c:pt>
              </c:numCache>
            </c:numRef>
          </c:val>
          <c:extLst>
            <c:ext xmlns:c16="http://schemas.microsoft.com/office/drawing/2014/chart" uri="{C3380CC4-5D6E-409C-BE32-E72D297353CC}">
              <c16:uniqueId val="{00000000-FFDB-47E2-9E06-CD25C0E9A4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53.97</c:v>
                </c:pt>
                <c:pt idx="1">
                  <c:v>40.53</c:v>
                </c:pt>
                <c:pt idx="2">
                  <c:v>40.67</c:v>
                </c:pt>
                <c:pt idx="3">
                  <c:v>48.01</c:v>
                </c:pt>
                <c:pt idx="4">
                  <c:v>40.28</c:v>
                </c:pt>
              </c:numCache>
            </c:numRef>
          </c:val>
          <c:smooth val="0"/>
          <c:extLst>
            <c:ext xmlns:c16="http://schemas.microsoft.com/office/drawing/2014/chart" uri="{C3380CC4-5D6E-409C-BE32-E72D297353CC}">
              <c16:uniqueId val="{00000001-FFDB-47E2-9E06-CD25C0E9A4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0B9-4111-BC3F-4144C610F4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92.01</c:v>
                </c:pt>
                <c:pt idx="1">
                  <c:v>90.28</c:v>
                </c:pt>
                <c:pt idx="2">
                  <c:v>89.47</c:v>
                </c:pt>
                <c:pt idx="3">
                  <c:v>91.18</c:v>
                </c:pt>
                <c:pt idx="4">
                  <c:v>90.78</c:v>
                </c:pt>
              </c:numCache>
            </c:numRef>
          </c:val>
          <c:smooth val="0"/>
          <c:extLst>
            <c:ext xmlns:c16="http://schemas.microsoft.com/office/drawing/2014/chart" uri="{C3380CC4-5D6E-409C-BE32-E72D297353CC}">
              <c16:uniqueId val="{00000001-10B9-4111-BC3F-4144C610F4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80.099999999999994</c:v>
                </c:pt>
                <c:pt idx="1">
                  <c:v>80.95</c:v>
                </c:pt>
                <c:pt idx="2">
                  <c:v>78.55</c:v>
                </c:pt>
                <c:pt idx="3">
                  <c:v>71.430000000000007</c:v>
                </c:pt>
                <c:pt idx="4">
                  <c:v>73.98</c:v>
                </c:pt>
              </c:numCache>
            </c:numRef>
          </c:val>
          <c:extLst>
            <c:ext xmlns:c16="http://schemas.microsoft.com/office/drawing/2014/chart" uri="{C3380CC4-5D6E-409C-BE32-E72D297353CC}">
              <c16:uniqueId val="{00000000-3487-480F-9A9A-53867B9C0C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88.55</c:v>
                </c:pt>
                <c:pt idx="1">
                  <c:v>84.51</c:v>
                </c:pt>
                <c:pt idx="2">
                  <c:v>92.53</c:v>
                </c:pt>
                <c:pt idx="3">
                  <c:v>92.29</c:v>
                </c:pt>
                <c:pt idx="4">
                  <c:v>98.94</c:v>
                </c:pt>
              </c:numCache>
            </c:numRef>
          </c:val>
          <c:smooth val="0"/>
          <c:extLst>
            <c:ext xmlns:c16="http://schemas.microsoft.com/office/drawing/2014/chart" uri="{C3380CC4-5D6E-409C-BE32-E72D297353CC}">
              <c16:uniqueId val="{00000001-3487-480F-9A9A-53867B9C0C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31.14</c:v>
                </c:pt>
                <c:pt idx="1">
                  <c:v>34.35</c:v>
                </c:pt>
                <c:pt idx="2">
                  <c:v>37.53</c:v>
                </c:pt>
                <c:pt idx="3">
                  <c:v>40.44</c:v>
                </c:pt>
                <c:pt idx="4">
                  <c:v>43.03</c:v>
                </c:pt>
              </c:numCache>
            </c:numRef>
          </c:val>
          <c:extLst>
            <c:ext xmlns:c16="http://schemas.microsoft.com/office/drawing/2014/chart" uri="{C3380CC4-5D6E-409C-BE32-E72D297353CC}">
              <c16:uniqueId val="{00000000-134F-461A-B2D8-F793964933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29.54</c:v>
                </c:pt>
                <c:pt idx="1">
                  <c:v>32.85</c:v>
                </c:pt>
                <c:pt idx="2">
                  <c:v>40.049999999999997</c:v>
                </c:pt>
                <c:pt idx="3">
                  <c:v>37.74</c:v>
                </c:pt>
                <c:pt idx="4">
                  <c:v>40.36</c:v>
                </c:pt>
              </c:numCache>
            </c:numRef>
          </c:val>
          <c:smooth val="0"/>
          <c:extLst>
            <c:ext xmlns:c16="http://schemas.microsoft.com/office/drawing/2014/chart" uri="{C3380CC4-5D6E-409C-BE32-E72D297353CC}">
              <c16:uniqueId val="{00000001-134F-461A-B2D8-F793964933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82-4591-B318-5CEB637015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B82-4591-B318-5CEB637015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387.5</c:v>
                </c:pt>
                <c:pt idx="1">
                  <c:v>433.13</c:v>
                </c:pt>
                <c:pt idx="2">
                  <c:v>561.16999999999996</c:v>
                </c:pt>
                <c:pt idx="3">
                  <c:v>792.74</c:v>
                </c:pt>
                <c:pt idx="4">
                  <c:v>885.08</c:v>
                </c:pt>
              </c:numCache>
            </c:numRef>
          </c:val>
          <c:extLst>
            <c:ext xmlns:c16="http://schemas.microsoft.com/office/drawing/2014/chart" uri="{C3380CC4-5D6E-409C-BE32-E72D297353CC}">
              <c16:uniqueId val="{00000000-BA6D-42CF-BE43-2E2EAC3563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336.57</c:v>
                </c:pt>
                <c:pt idx="1">
                  <c:v>378.75</c:v>
                </c:pt>
                <c:pt idx="2">
                  <c:v>437.99</c:v>
                </c:pt>
                <c:pt idx="3">
                  <c:v>464.55</c:v>
                </c:pt>
                <c:pt idx="4">
                  <c:v>519.65</c:v>
                </c:pt>
              </c:numCache>
            </c:numRef>
          </c:val>
          <c:smooth val="0"/>
          <c:extLst>
            <c:ext xmlns:c16="http://schemas.microsoft.com/office/drawing/2014/chart" uri="{C3380CC4-5D6E-409C-BE32-E72D297353CC}">
              <c16:uniqueId val="{00000001-BA6D-42CF-BE43-2E2EAC3563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-130.63999999999999</c:v>
                </c:pt>
                <c:pt idx="1">
                  <c:v>-171.41</c:v>
                </c:pt>
                <c:pt idx="2">
                  <c:v>-206.53</c:v>
                </c:pt>
                <c:pt idx="3">
                  <c:v>-266.77</c:v>
                </c:pt>
                <c:pt idx="4">
                  <c:v>-257.02</c:v>
                </c:pt>
              </c:numCache>
            </c:numRef>
          </c:val>
          <c:extLst>
            <c:ext xmlns:c16="http://schemas.microsoft.com/office/drawing/2014/chart" uri="{C3380CC4-5D6E-409C-BE32-E72D297353CC}">
              <c16:uniqueId val="{00000000-4C4E-4D52-BF26-2CBFD6C45B0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-26.7</c:v>
                </c:pt>
                <c:pt idx="1">
                  <c:v>-69.7</c:v>
                </c:pt>
                <c:pt idx="2">
                  <c:v>-14.2</c:v>
                </c:pt>
                <c:pt idx="3">
                  <c:v>48.58</c:v>
                </c:pt>
                <c:pt idx="4">
                  <c:v>36.31</c:v>
                </c:pt>
              </c:numCache>
            </c:numRef>
          </c:val>
          <c:smooth val="0"/>
          <c:extLst>
            <c:ext xmlns:c16="http://schemas.microsoft.com/office/drawing/2014/chart" uri="{C3380CC4-5D6E-409C-BE32-E72D297353CC}">
              <c16:uniqueId val="{00000001-4C4E-4D52-BF26-2CBFD6C45B0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474.82</c:v>
                </c:pt>
                <c:pt idx="1">
                  <c:v>415.05</c:v>
                </c:pt>
                <c:pt idx="2">
                  <c:v>473.92</c:v>
                </c:pt>
                <c:pt idx="3">
                  <c:v>302.45</c:v>
                </c:pt>
                <c:pt idx="4">
                  <c:v>245.38</c:v>
                </c:pt>
              </c:numCache>
            </c:numRef>
          </c:val>
          <c:extLst>
            <c:ext xmlns:c16="http://schemas.microsoft.com/office/drawing/2014/chart" uri="{C3380CC4-5D6E-409C-BE32-E72D297353CC}">
              <c16:uniqueId val="{00000000-61A0-43B7-816F-415970D065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1196.58</c:v>
                </c:pt>
                <c:pt idx="1">
                  <c:v>776.75</c:v>
                </c:pt>
                <c:pt idx="2">
                  <c:v>438.26</c:v>
                </c:pt>
                <c:pt idx="3">
                  <c:v>506.14</c:v>
                </c:pt>
                <c:pt idx="4">
                  <c:v>544.96</c:v>
                </c:pt>
              </c:numCache>
            </c:numRef>
          </c:val>
          <c:smooth val="0"/>
          <c:extLst>
            <c:ext xmlns:c16="http://schemas.microsoft.com/office/drawing/2014/chart" uri="{C3380CC4-5D6E-409C-BE32-E72D297353CC}">
              <c16:uniqueId val="{00000001-61A0-43B7-816F-415970D065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60.25</c:v>
                </c:pt>
                <c:pt idx="1">
                  <c:v>46.19</c:v>
                </c:pt>
                <c:pt idx="2">
                  <c:v>89.05</c:v>
                </c:pt>
                <c:pt idx="3">
                  <c:v>59.79</c:v>
                </c:pt>
                <c:pt idx="4">
                  <c:v>62.52</c:v>
                </c:pt>
              </c:numCache>
            </c:numRef>
          </c:val>
          <c:extLst>
            <c:ext xmlns:c16="http://schemas.microsoft.com/office/drawing/2014/chart" uri="{C3380CC4-5D6E-409C-BE32-E72D297353CC}">
              <c16:uniqueId val="{00000000-A07C-4EB2-95A9-D179D30D14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38.28</c:v>
                </c:pt>
                <c:pt idx="1">
                  <c:v>38.49</c:v>
                </c:pt>
                <c:pt idx="2">
                  <c:v>39.86</c:v>
                </c:pt>
                <c:pt idx="3">
                  <c:v>35.86</c:v>
                </c:pt>
                <c:pt idx="4">
                  <c:v>42.51</c:v>
                </c:pt>
              </c:numCache>
            </c:numRef>
          </c:val>
          <c:smooth val="0"/>
          <c:extLst>
            <c:ext xmlns:c16="http://schemas.microsoft.com/office/drawing/2014/chart" uri="{C3380CC4-5D6E-409C-BE32-E72D297353CC}">
              <c16:uniqueId val="{00000001-A07C-4EB2-95A9-D179D30D14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334.22</c:v>
                </c:pt>
                <c:pt idx="1">
                  <c:v>433.41</c:v>
                </c:pt>
                <c:pt idx="2">
                  <c:v>227.48</c:v>
                </c:pt>
                <c:pt idx="3">
                  <c:v>339.58</c:v>
                </c:pt>
                <c:pt idx="4">
                  <c:v>327.01</c:v>
                </c:pt>
              </c:numCache>
            </c:numRef>
          </c:val>
          <c:extLst>
            <c:ext xmlns:c16="http://schemas.microsoft.com/office/drawing/2014/chart" uri="{C3380CC4-5D6E-409C-BE32-E72D297353CC}">
              <c16:uniqueId val="{00000000-AA45-4E7D-B91C-26F9F4D11C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468.36</c:v>
                </c:pt>
                <c:pt idx="1">
                  <c:v>479.21</c:v>
                </c:pt>
                <c:pt idx="2">
                  <c:v>451.49</c:v>
                </c:pt>
                <c:pt idx="3">
                  <c:v>448.63</c:v>
                </c:pt>
                <c:pt idx="4">
                  <c:v>447.34</c:v>
                </c:pt>
              </c:numCache>
            </c:numRef>
          </c:val>
          <c:smooth val="0"/>
          <c:extLst>
            <c:ext xmlns:c16="http://schemas.microsoft.com/office/drawing/2014/chart" uri="{C3380CC4-5D6E-409C-BE32-E72D297353CC}">
              <c16:uniqueId val="{00000001-AA45-4E7D-B91C-26F9F4D11C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【519.65】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南砺市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林業集落排水</v>
      </c>
      <c r="Q8" s="49"/>
      <c r="R8" s="49"/>
      <c r="S8" s="49"/>
      <c r="T8" s="49"/>
      <c r="U8" s="49"/>
      <c r="V8" s="49"/>
      <c r="W8" s="49" t="str">
        <f>データ!L6</f>
        <v>G2</v>
      </c>
      <c r="X8" s="49"/>
      <c r="Y8" s="49"/>
      <c r="Z8" s="49"/>
      <c r="AA8" s="49"/>
      <c r="AB8" s="49"/>
      <c r="AC8" s="49"/>
      <c r="AD8" s="50" t="str">
        <f>データ!$M$6</f>
        <v>非設置</v>
      </c>
      <c r="AE8" s="50"/>
      <c r="AF8" s="50"/>
      <c r="AG8" s="50"/>
      <c r="AH8" s="50"/>
      <c r="AI8" s="50"/>
      <c r="AJ8" s="50"/>
      <c r="AK8" s="3"/>
      <c r="AL8" s="51">
        <f>データ!S6</f>
        <v>50337</v>
      </c>
      <c r="AM8" s="51"/>
      <c r="AN8" s="51"/>
      <c r="AO8" s="51"/>
      <c r="AP8" s="51"/>
      <c r="AQ8" s="51"/>
      <c r="AR8" s="51"/>
      <c r="AS8" s="51"/>
      <c r="AT8" s="46">
        <f>データ!T6</f>
        <v>668.64</v>
      </c>
      <c r="AU8" s="46"/>
      <c r="AV8" s="46"/>
      <c r="AW8" s="46"/>
      <c r="AX8" s="46"/>
      <c r="AY8" s="46"/>
      <c r="AZ8" s="46"/>
      <c r="BA8" s="46"/>
      <c r="BB8" s="46">
        <f>データ!U6</f>
        <v>75.28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79.48</v>
      </c>
      <c r="J10" s="46"/>
      <c r="K10" s="46"/>
      <c r="L10" s="46"/>
      <c r="M10" s="46"/>
      <c r="N10" s="46"/>
      <c r="O10" s="46"/>
      <c r="P10" s="46">
        <f>データ!P6</f>
        <v>0.17</v>
      </c>
      <c r="Q10" s="46"/>
      <c r="R10" s="46"/>
      <c r="S10" s="46"/>
      <c r="T10" s="46"/>
      <c r="U10" s="46"/>
      <c r="V10" s="46"/>
      <c r="W10" s="46">
        <f>データ!Q6</f>
        <v>73.72</v>
      </c>
      <c r="X10" s="46"/>
      <c r="Y10" s="46"/>
      <c r="Z10" s="46"/>
      <c r="AA10" s="46"/>
      <c r="AB10" s="46"/>
      <c r="AC10" s="46"/>
      <c r="AD10" s="51">
        <f>データ!R6</f>
        <v>3960</v>
      </c>
      <c r="AE10" s="51"/>
      <c r="AF10" s="51"/>
      <c r="AG10" s="51"/>
      <c r="AH10" s="51"/>
      <c r="AI10" s="51"/>
      <c r="AJ10" s="51"/>
      <c r="AK10" s="2"/>
      <c r="AL10" s="51">
        <f>データ!V6</f>
        <v>86</v>
      </c>
      <c r="AM10" s="51"/>
      <c r="AN10" s="51"/>
      <c r="AO10" s="51"/>
      <c r="AP10" s="51"/>
      <c r="AQ10" s="51"/>
      <c r="AR10" s="51"/>
      <c r="AS10" s="51"/>
      <c r="AT10" s="46">
        <f>データ!W6</f>
        <v>0.04</v>
      </c>
      <c r="AU10" s="46"/>
      <c r="AV10" s="46"/>
      <c r="AW10" s="46"/>
      <c r="AX10" s="46"/>
      <c r="AY10" s="46"/>
      <c r="AZ10" s="46"/>
      <c r="BA10" s="46"/>
      <c r="BB10" s="46">
        <f>データ!X6</f>
        <v>2150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117</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【98.94】</v>
      </c>
      <c r="F85" s="26" t="str">
        <f>データ!AT6</f>
        <v>【519.65】</v>
      </c>
      <c r="G85" s="26" t="str">
        <f>データ!BE6</f>
        <v>【36.31】</v>
      </c>
      <c r="H85" s="26" t="str">
        <f>データ!BP6</f>
        <v>【572.59】</v>
      </c>
      <c r="I85" s="26" t="str">
        <f>データ!CA6</f>
        <v>【42.78】</v>
      </c>
      <c r="J85" s="26" t="str">
        <f>データ!CL6</f>
        <v>【440.91】</v>
      </c>
      <c r="K85" s="26" t="str">
        <f>データ!CW6</f>
        <v>【40.60】</v>
      </c>
      <c r="L85" s="26" t="str">
        <f>データ!DH6</f>
        <v>【89.97】</v>
      </c>
      <c r="M85" s="26" t="str">
        <f>データ!DS6</f>
        <v>【40.36】</v>
      </c>
      <c r="N85" s="26" t="str">
        <f>データ!ED6</f>
        <v>【0.00】</v>
      </c>
      <c r="O85" s="26" t="str">
        <f>データ!EO6</f>
        <v>【0.00】</v>
      </c>
    </row>
  </sheetData>
  <sheetProtection algorithmName="SHA-512" hashValue="ZWIqjwx30pEc3FIwvgl6juQL21MxCU1zt/dRq3WcuveMhtpCWVuwclrEQEMZ6xko3ROsQe51wVvIZciByy/L+A==" saltValue="LyZkLx0/hHCqhQzOMmp/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162108</v>
      </c>
      <c r="D6" s="33">
        <f t="shared" si="3"/>
        <v>46</v>
      </c>
      <c r="E6" s="33">
        <f t="shared" si="3"/>
        <v>17</v>
      </c>
      <c r="F6" s="33">
        <f t="shared" si="3"/>
        <v>7</v>
      </c>
      <c r="G6" s="33">
        <f t="shared" si="3"/>
        <v>0</v>
      </c>
      <c r="H6" s="33" t="str">
        <f t="shared" si="3"/>
        <v>富山県　南砺市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79.48</v>
      </c>
      <c r="P6" s="34">
        <f t="shared" si="3"/>
        <v>0.17</v>
      </c>
      <c r="Q6" s="34">
        <f t="shared" si="3"/>
        <v>73.72</v>
      </c>
      <c r="R6" s="34">
        <f t="shared" si="3"/>
        <v>3960</v>
      </c>
      <c r="S6" s="34">
        <f t="shared" si="3"/>
        <v>50337</v>
      </c>
      <c r="T6" s="34">
        <f t="shared" si="3"/>
        <v>668.64</v>
      </c>
      <c r="U6" s="34">
        <f t="shared" si="3"/>
        <v>75.28</v>
      </c>
      <c r="V6" s="34">
        <f t="shared" si="3"/>
        <v>86</v>
      </c>
      <c r="W6" s="34">
        <f t="shared" si="3"/>
        <v>0.04</v>
      </c>
      <c r="X6" s="34">
        <f t="shared" si="3"/>
        <v>2150</v>
      </c>
      <c r="Y6" s="35">
        <f>IF(Y7="",NA(),Y7)</f>
        <v>80.099999999999994</v>
      </c>
      <c r="Z6" s="35">
        <f t="shared" ref="Z6:AH6" si="4">IF(Z7="",NA(),Z7)</f>
        <v>80.95</v>
      </c>
      <c r="AA6" s="35">
        <f t="shared" si="4"/>
        <v>78.55</v>
      </c>
      <c r="AB6" s="35">
        <f t="shared" si="4"/>
        <v>71.430000000000007</v>
      </c>
      <c r="AC6" s="35">
        <f t="shared" si="4"/>
        <v>73.98</v>
      </c>
      <c r="AD6" s="35">
        <f t="shared" si="4"/>
        <v>88.55</v>
      </c>
      <c r="AE6" s="35">
        <f t="shared" si="4"/>
        <v>84.51</v>
      </c>
      <c r="AF6" s="35">
        <f t="shared" si="4"/>
        <v>92.53</v>
      </c>
      <c r="AG6" s="35">
        <f t="shared" si="4"/>
        <v>92.29</v>
      </c>
      <c r="AH6" s="35">
        <f t="shared" si="4"/>
        <v>98.94</v>
      </c>
      <c r="AI6" s="34" t="str">
        <f>IF(AI7="","",IF(AI7="-","【-】","【"&amp;SUBSTITUTE(TEXT(AI7,"#,##0.00"),"-","△")&amp;"】"))</f>
        <v>【98.94】</v>
      </c>
      <c r="AJ6" s="35">
        <f>IF(AJ7="",NA(),AJ7)</f>
        <v>387.5</v>
      </c>
      <c r="AK6" s="35">
        <f t="shared" ref="AK6:AS6" si="5">IF(AK7="",NA(),AK7)</f>
        <v>433.13</v>
      </c>
      <c r="AL6" s="35">
        <f t="shared" si="5"/>
        <v>561.16999999999996</v>
      </c>
      <c r="AM6" s="35">
        <f t="shared" si="5"/>
        <v>792.74</v>
      </c>
      <c r="AN6" s="35">
        <f t="shared" si="5"/>
        <v>885.08</v>
      </c>
      <c r="AO6" s="35">
        <f t="shared" si="5"/>
        <v>336.57</v>
      </c>
      <c r="AP6" s="35">
        <f t="shared" si="5"/>
        <v>378.75</v>
      </c>
      <c r="AQ6" s="35">
        <f t="shared" si="5"/>
        <v>437.99</v>
      </c>
      <c r="AR6" s="35">
        <f t="shared" si="5"/>
        <v>464.55</v>
      </c>
      <c r="AS6" s="35">
        <f t="shared" si="5"/>
        <v>519.65</v>
      </c>
      <c r="AT6" s="34" t="str">
        <f>IF(AT7="","",IF(AT7="-","【-】","【"&amp;SUBSTITUTE(TEXT(AT7,"#,##0.00"),"-","△")&amp;"】"))</f>
        <v>【519.65】</v>
      </c>
      <c r="AU6" s="35">
        <f>IF(AU7="",NA(),AU7)</f>
        <v>-130.63999999999999</v>
      </c>
      <c r="AV6" s="35">
        <f t="shared" ref="AV6:BD6" si="6">IF(AV7="",NA(),AV7)</f>
        <v>-171.41</v>
      </c>
      <c r="AW6" s="35">
        <f t="shared" si="6"/>
        <v>-206.53</v>
      </c>
      <c r="AX6" s="35">
        <f t="shared" si="6"/>
        <v>-266.77</v>
      </c>
      <c r="AY6" s="35">
        <f t="shared" si="6"/>
        <v>-257.02</v>
      </c>
      <c r="AZ6" s="35">
        <f t="shared" si="6"/>
        <v>-26.7</v>
      </c>
      <c r="BA6" s="35">
        <f t="shared" si="6"/>
        <v>-69.7</v>
      </c>
      <c r="BB6" s="35">
        <f t="shared" si="6"/>
        <v>-14.2</v>
      </c>
      <c r="BC6" s="35">
        <f t="shared" si="6"/>
        <v>48.58</v>
      </c>
      <c r="BD6" s="35">
        <f t="shared" si="6"/>
        <v>36.31</v>
      </c>
      <c r="BE6" s="34" t="str">
        <f>IF(BE7="","",IF(BE7="-","【-】","【"&amp;SUBSTITUTE(TEXT(BE7,"#,##0.00"),"-","△")&amp;"】"))</f>
        <v>【36.31】</v>
      </c>
      <c r="BF6" s="35">
        <f>IF(BF7="",NA(),BF7)</f>
        <v>474.82</v>
      </c>
      <c r="BG6" s="35">
        <f t="shared" ref="BG6:BO6" si="7">IF(BG7="",NA(),BG7)</f>
        <v>415.05</v>
      </c>
      <c r="BH6" s="35">
        <f t="shared" si="7"/>
        <v>473.92</v>
      </c>
      <c r="BI6" s="35">
        <f t="shared" si="7"/>
        <v>302.45</v>
      </c>
      <c r="BJ6" s="35">
        <f t="shared" si="7"/>
        <v>245.38</v>
      </c>
      <c r="BK6" s="35">
        <f t="shared" si="7"/>
        <v>1196.58</v>
      </c>
      <c r="BL6" s="35">
        <f t="shared" si="7"/>
        <v>776.75</v>
      </c>
      <c r="BM6" s="35">
        <f t="shared" si="7"/>
        <v>438.26</v>
      </c>
      <c r="BN6" s="35">
        <f t="shared" si="7"/>
        <v>506.14</v>
      </c>
      <c r="BO6" s="35">
        <f t="shared" si="7"/>
        <v>544.96</v>
      </c>
      <c r="BP6" s="34" t="str">
        <f>IF(BP7="","",IF(BP7="-","【-】","【"&amp;SUBSTITUTE(TEXT(BP7,"#,##0.00"),"-","△")&amp;"】"))</f>
        <v>【572.59】</v>
      </c>
      <c r="BQ6" s="35">
        <f>IF(BQ7="",NA(),BQ7)</f>
        <v>60.25</v>
      </c>
      <c r="BR6" s="35">
        <f t="shared" ref="BR6:BZ6" si="8">IF(BR7="",NA(),BR7)</f>
        <v>46.19</v>
      </c>
      <c r="BS6" s="35">
        <f t="shared" si="8"/>
        <v>89.05</v>
      </c>
      <c r="BT6" s="35">
        <f t="shared" si="8"/>
        <v>59.79</v>
      </c>
      <c r="BU6" s="35">
        <f t="shared" si="8"/>
        <v>62.52</v>
      </c>
      <c r="BV6" s="35">
        <f t="shared" si="8"/>
        <v>38.28</v>
      </c>
      <c r="BW6" s="35">
        <f t="shared" si="8"/>
        <v>38.49</v>
      </c>
      <c r="BX6" s="35">
        <f t="shared" si="8"/>
        <v>39.86</v>
      </c>
      <c r="BY6" s="35">
        <f t="shared" si="8"/>
        <v>35.86</v>
      </c>
      <c r="BZ6" s="35">
        <f t="shared" si="8"/>
        <v>42.51</v>
      </c>
      <c r="CA6" s="34" t="str">
        <f>IF(CA7="","",IF(CA7="-","【-】","【"&amp;SUBSTITUTE(TEXT(CA7,"#,##0.00"),"-","△")&amp;"】"))</f>
        <v>【42.78】</v>
      </c>
      <c r="CB6" s="35">
        <f>IF(CB7="",NA(),CB7)</f>
        <v>334.22</v>
      </c>
      <c r="CC6" s="35">
        <f t="shared" ref="CC6:CK6" si="9">IF(CC7="",NA(),CC7)</f>
        <v>433.41</v>
      </c>
      <c r="CD6" s="35">
        <f t="shared" si="9"/>
        <v>227.48</v>
      </c>
      <c r="CE6" s="35">
        <f t="shared" si="9"/>
        <v>339.58</v>
      </c>
      <c r="CF6" s="35">
        <f t="shared" si="9"/>
        <v>327.01</v>
      </c>
      <c r="CG6" s="35">
        <f t="shared" si="9"/>
        <v>468.36</v>
      </c>
      <c r="CH6" s="35">
        <f t="shared" si="9"/>
        <v>479.21</v>
      </c>
      <c r="CI6" s="35">
        <f t="shared" si="9"/>
        <v>451.49</v>
      </c>
      <c r="CJ6" s="35">
        <f t="shared" si="9"/>
        <v>448.63</v>
      </c>
      <c r="CK6" s="35">
        <f t="shared" si="9"/>
        <v>447.34</v>
      </c>
      <c r="CL6" s="34" t="str">
        <f>IF(CL7="","",IF(CL7="-","【-】","【"&amp;SUBSTITUTE(TEXT(CL7,"#,##0.00"),"-","△")&amp;"】"))</f>
        <v>【440.91】</v>
      </c>
      <c r="CM6" s="35">
        <f>IF(CM7="",NA(),CM7)</f>
        <v>83.33</v>
      </c>
      <c r="CN6" s="35">
        <f t="shared" ref="CN6:CV6" si="10">IF(CN7="",NA(),CN7)</f>
        <v>83.33</v>
      </c>
      <c r="CO6" s="35">
        <f t="shared" si="10"/>
        <v>83.33</v>
      </c>
      <c r="CP6" s="35">
        <f t="shared" si="10"/>
        <v>83.33</v>
      </c>
      <c r="CQ6" s="35">
        <f t="shared" si="10"/>
        <v>83.33</v>
      </c>
      <c r="CR6" s="35">
        <f t="shared" si="10"/>
        <v>53.97</v>
      </c>
      <c r="CS6" s="35">
        <f t="shared" si="10"/>
        <v>40.53</v>
      </c>
      <c r="CT6" s="35">
        <f t="shared" si="10"/>
        <v>40.67</v>
      </c>
      <c r="CU6" s="35">
        <f t="shared" si="10"/>
        <v>48.01</v>
      </c>
      <c r="CV6" s="35">
        <f t="shared" si="10"/>
        <v>40.28</v>
      </c>
      <c r="CW6" s="34" t="str">
        <f>IF(CW7="","",IF(CW7="-","【-】","【"&amp;SUBSTITUTE(TEXT(CW7,"#,##0.00"),"-","△")&amp;"】"))</f>
        <v>【40.60】</v>
      </c>
      <c r="CX6" s="35">
        <f>IF(CX7="",NA(),CX7)</f>
        <v>100</v>
      </c>
      <c r="CY6" s="35">
        <f t="shared" ref="CY6:DG6" si="11">IF(CY7="",NA(),CY7)</f>
        <v>100</v>
      </c>
      <c r="CZ6" s="35">
        <f t="shared" si="11"/>
        <v>100</v>
      </c>
      <c r="DA6" s="35">
        <f t="shared" si="11"/>
        <v>100</v>
      </c>
      <c r="DB6" s="35">
        <f t="shared" si="11"/>
        <v>100</v>
      </c>
      <c r="DC6" s="35">
        <f t="shared" si="11"/>
        <v>92.01</v>
      </c>
      <c r="DD6" s="35">
        <f t="shared" si="11"/>
        <v>90.28</v>
      </c>
      <c r="DE6" s="35">
        <f t="shared" si="11"/>
        <v>89.47</v>
      </c>
      <c r="DF6" s="35">
        <f t="shared" si="11"/>
        <v>91.18</v>
      </c>
      <c r="DG6" s="35">
        <f t="shared" si="11"/>
        <v>90.78</v>
      </c>
      <c r="DH6" s="34" t="str">
        <f>IF(DH7="","",IF(DH7="-","【-】","【"&amp;SUBSTITUTE(TEXT(DH7,"#,##0.00"),"-","△")&amp;"】"))</f>
        <v>【89.97】</v>
      </c>
      <c r="DI6" s="35">
        <f>IF(DI7="",NA(),DI7)</f>
        <v>31.14</v>
      </c>
      <c r="DJ6" s="35">
        <f t="shared" ref="DJ6:DR6" si="12">IF(DJ7="",NA(),DJ7)</f>
        <v>34.35</v>
      </c>
      <c r="DK6" s="35">
        <f t="shared" si="12"/>
        <v>37.53</v>
      </c>
      <c r="DL6" s="35">
        <f t="shared" si="12"/>
        <v>40.44</v>
      </c>
      <c r="DM6" s="35">
        <f t="shared" si="12"/>
        <v>43.03</v>
      </c>
      <c r="DN6" s="35">
        <f t="shared" si="12"/>
        <v>29.54</v>
      </c>
      <c r="DO6" s="35">
        <f t="shared" si="12"/>
        <v>32.85</v>
      </c>
      <c r="DP6" s="35">
        <f t="shared" si="12"/>
        <v>40.049999999999997</v>
      </c>
      <c r="DQ6" s="35">
        <f t="shared" si="12"/>
        <v>37.74</v>
      </c>
      <c r="DR6" s="35">
        <f t="shared" si="12"/>
        <v>40.36</v>
      </c>
      <c r="DS6" s="34" t="str">
        <f>IF(DS7="","",IF(DS7="-","【-】","【"&amp;SUBSTITUTE(TEXT(DS7,"#,##0.00"),"-","△")&amp;"】"))</f>
        <v>【40.36】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5">
        <f t="shared" si="14"/>
        <v>0.02</v>
      </c>
      <c r="EL6" s="34">
        <f t="shared" si="14"/>
        <v>0</v>
      </c>
      <c r="EM6" s="34">
        <f t="shared" si="14"/>
        <v>0</v>
      </c>
      <c r="EN6" s="34">
        <f t="shared" si="14"/>
        <v>0</v>
      </c>
      <c r="EO6" s="34" t="str">
        <f>IF(EO7="","",IF(EO7="-","【-】","【"&amp;SUBSTITUTE(TEXT(EO7,"#,##0.00"),"-","△")&amp;"】"))</f>
        <v>【0.00】</v>
      </c>
    </row>
    <row r="7" spans="1:148" s="36" customFormat="1" x14ac:dyDescent="0.15">
      <c r="A7" s="28"/>
      <c r="B7" s="37">
        <v>2019</v>
      </c>
      <c r="C7" s="37">
        <v>162108</v>
      </c>
      <c r="D7" s="37">
        <v>46</v>
      </c>
      <c r="E7" s="37">
        <v>17</v>
      </c>
      <c r="F7" s="37">
        <v>7</v>
      </c>
      <c r="G7" s="37">
        <v>0</v>
      </c>
      <c r="H7" s="37" t="s">
        <v>96</v>
      </c>
      <c r="I7" s="37" t="s">
        <v>97</v>
      </c>
      <c r="J7" s="37" t="s">
        <v>98</v>
      </c>
      <c r="K7" s="37" t="s">
        <v>99</v>
      </c>
      <c r="L7" s="37" t="s">
        <v>100</v>
      </c>
      <c r="M7" s="37" t="s">
        <v>101</v>
      </c>
      <c r="N7" s="38" t="s">
        <v>102</v>
      </c>
      <c r="O7" s="38">
        <v>79.48</v>
      </c>
      <c r="P7" s="38">
        <v>0.17</v>
      </c>
      <c r="Q7" s="38">
        <v>73.72</v>
      </c>
      <c r="R7" s="38">
        <v>3960</v>
      </c>
      <c r="S7" s="38">
        <v>50337</v>
      </c>
      <c r="T7" s="38">
        <v>668.64</v>
      </c>
      <c r="U7" s="38">
        <v>75.28</v>
      </c>
      <c r="V7" s="38">
        <v>86</v>
      </c>
      <c r="W7" s="38">
        <v>0.04</v>
      </c>
      <c r="X7" s="38">
        <v>2150</v>
      </c>
      <c r="Y7" s="38">
        <v>80.099999999999994</v>
      </c>
      <c r="Z7" s="38">
        <v>80.95</v>
      </c>
      <c r="AA7" s="38">
        <v>78.55</v>
      </c>
      <c r="AB7" s="38">
        <v>71.430000000000007</v>
      </c>
      <c r="AC7" s="38">
        <v>73.98</v>
      </c>
      <c r="AD7" s="38">
        <v>88.55</v>
      </c>
      <c r="AE7" s="38">
        <v>84.51</v>
      </c>
      <c r="AF7" s="38">
        <v>92.53</v>
      </c>
      <c r="AG7" s="38">
        <v>92.29</v>
      </c>
      <c r="AH7" s="38">
        <v>98.94</v>
      </c>
      <c r="AI7" s="38">
        <v>98.94</v>
      </c>
      <c r="AJ7" s="38">
        <v>387.5</v>
      </c>
      <c r="AK7" s="38">
        <v>433.13</v>
      </c>
      <c r="AL7" s="38">
        <v>561.16999999999996</v>
      </c>
      <c r="AM7" s="38">
        <v>792.74</v>
      </c>
      <c r="AN7" s="38">
        <v>885.08</v>
      </c>
      <c r="AO7" s="38">
        <v>336.57</v>
      </c>
      <c r="AP7" s="38">
        <v>378.75</v>
      </c>
      <c r="AQ7" s="38">
        <v>437.99</v>
      </c>
      <c r="AR7" s="38">
        <v>464.55</v>
      </c>
      <c r="AS7" s="38">
        <v>519.65</v>
      </c>
      <c r="AT7" s="38">
        <v>519.65</v>
      </c>
      <c r="AU7" s="38">
        <v>-130.63999999999999</v>
      </c>
      <c r="AV7" s="38">
        <v>-171.41</v>
      </c>
      <c r="AW7" s="38">
        <v>-206.53</v>
      </c>
      <c r="AX7" s="38">
        <v>-266.77</v>
      </c>
      <c r="AY7" s="38">
        <v>-257.02</v>
      </c>
      <c r="AZ7" s="38">
        <v>-26.7</v>
      </c>
      <c r="BA7" s="38">
        <v>-69.7</v>
      </c>
      <c r="BB7" s="38">
        <v>-14.2</v>
      </c>
      <c r="BC7" s="38">
        <v>48.58</v>
      </c>
      <c r="BD7" s="38">
        <v>36.31</v>
      </c>
      <c r="BE7" s="38">
        <v>36.31</v>
      </c>
      <c r="BF7" s="38">
        <v>474.82</v>
      </c>
      <c r="BG7" s="38">
        <v>415.05</v>
      </c>
      <c r="BH7" s="38">
        <v>473.92</v>
      </c>
      <c r="BI7" s="38">
        <v>302.45</v>
      </c>
      <c r="BJ7" s="38">
        <v>245.38</v>
      </c>
      <c r="BK7" s="38">
        <v>1196.58</v>
      </c>
      <c r="BL7" s="38">
        <v>776.75</v>
      </c>
      <c r="BM7" s="38">
        <v>438.26</v>
      </c>
      <c r="BN7" s="38">
        <v>506.14</v>
      </c>
      <c r="BO7" s="38">
        <v>544.96</v>
      </c>
      <c r="BP7" s="38">
        <v>572.59</v>
      </c>
      <c r="BQ7" s="38">
        <v>60.25</v>
      </c>
      <c r="BR7" s="38">
        <v>46.19</v>
      </c>
      <c r="BS7" s="38">
        <v>89.05</v>
      </c>
      <c r="BT7" s="38">
        <v>59.79</v>
      </c>
      <c r="BU7" s="38">
        <v>62.52</v>
      </c>
      <c r="BV7" s="38">
        <v>38.28</v>
      </c>
      <c r="BW7" s="38">
        <v>38.49</v>
      </c>
      <c r="BX7" s="38">
        <v>39.86</v>
      </c>
      <c r="BY7" s="38">
        <v>35.86</v>
      </c>
      <c r="BZ7" s="38">
        <v>42.51</v>
      </c>
      <c r="CA7" s="38">
        <v>42.78</v>
      </c>
      <c r="CB7" s="38">
        <v>334.22</v>
      </c>
      <c r="CC7" s="38">
        <v>433.41</v>
      </c>
      <c r="CD7" s="38">
        <v>227.48</v>
      </c>
      <c r="CE7" s="38">
        <v>339.58</v>
      </c>
      <c r="CF7" s="38">
        <v>327.01</v>
      </c>
      <c r="CG7" s="38">
        <v>468.36</v>
      </c>
      <c r="CH7" s="38">
        <v>479.21</v>
      </c>
      <c r="CI7" s="38">
        <v>451.49</v>
      </c>
      <c r="CJ7" s="38">
        <v>448.63</v>
      </c>
      <c r="CK7" s="38">
        <v>447.34</v>
      </c>
      <c r="CL7" s="38">
        <v>440.91</v>
      </c>
      <c r="CM7" s="38">
        <v>83.33</v>
      </c>
      <c r="CN7" s="38">
        <v>83.33</v>
      </c>
      <c r="CO7" s="38">
        <v>83.33</v>
      </c>
      <c r="CP7" s="38">
        <v>83.33</v>
      </c>
      <c r="CQ7" s="38">
        <v>83.33</v>
      </c>
      <c r="CR7" s="38">
        <v>53.97</v>
      </c>
      <c r="CS7" s="38">
        <v>40.53</v>
      </c>
      <c r="CT7" s="38">
        <v>40.67</v>
      </c>
      <c r="CU7" s="38">
        <v>48.01</v>
      </c>
      <c r="CV7" s="38">
        <v>40.28</v>
      </c>
      <c r="CW7" s="38">
        <v>40.6</v>
      </c>
      <c r="CX7" s="38">
        <v>100</v>
      </c>
      <c r="CY7" s="38">
        <v>100</v>
      </c>
      <c r="CZ7" s="38">
        <v>100</v>
      </c>
      <c r="DA7" s="38">
        <v>100</v>
      </c>
      <c r="DB7" s="38">
        <v>100</v>
      </c>
      <c r="DC7" s="38">
        <v>92.01</v>
      </c>
      <c r="DD7" s="38">
        <v>90.28</v>
      </c>
      <c r="DE7" s="38">
        <v>89.47</v>
      </c>
      <c r="DF7" s="38">
        <v>91.18</v>
      </c>
      <c r="DG7" s="38">
        <v>90.78</v>
      </c>
      <c r="DH7" s="38">
        <v>89.97</v>
      </c>
      <c r="DI7" s="38">
        <v>31.14</v>
      </c>
      <c r="DJ7" s="38">
        <v>34.35</v>
      </c>
      <c r="DK7" s="38">
        <v>37.53</v>
      </c>
      <c r="DL7" s="38">
        <v>40.44</v>
      </c>
      <c r="DM7" s="38">
        <v>43.03</v>
      </c>
      <c r="DN7" s="38">
        <v>29.54</v>
      </c>
      <c r="DO7" s="38">
        <v>32.85</v>
      </c>
      <c r="DP7" s="38">
        <v>40.049999999999997</v>
      </c>
      <c r="DQ7" s="38">
        <v>37.74</v>
      </c>
      <c r="DR7" s="38">
        <v>40.36</v>
      </c>
      <c r="DS7" s="38">
        <v>40.36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0.02</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2021-01-22T02:46:39Z</cp:lastPrinted>
  <dcterms:created xsi:type="dcterms:W3CDTF">2020-12-04T02:39:04Z</dcterms:created>
  <dcterms:modified xsi:type="dcterms:W3CDTF">2021-01-27T00:04:43Z</dcterms:modified>
  <cp:category/>
</cp:coreProperties>
</file>