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LGFILESERVER1\FileServer\0504上下水道課\常用\下水道業務係（常用）\03財務（常用）\経営比較分析表(常用)\R01年度決算\"/>
    </mc:Choice>
  </mc:AlternateContent>
  <xr:revisionPtr revIDLastSave="0" documentId="13_ncr:1_{E433E8CF-48DC-411A-9546-A71410C4E1AE}" xr6:coauthVersionLast="36" xr6:coauthVersionMax="36" xr10:uidLastSave="{00000000-0000-0000-0000-000000000000}"/>
  <workbookProtection workbookAlgorithmName="SHA-512" workbookHashValue="Xpma6Ylq5c8j0VBWU9sTMCfmqKT3Iw2piAqVrz2orbMS8KaQHWAMdbdTmo9oki+pchag16JP6yfuDWkD0+ECTg==" workbookSaltValue="9j/kS2W9npLCfT3pCcXy6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<sst xmlns="http://schemas.openxmlformats.org/spreadsheetml/2006/main" count="253" uniqueCount="116">
  <si>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</si>
  <si>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</si>
  <si>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</si>
  <si>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</si>
  <si>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</si>
  <si>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</si>
  <si>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</si>
  <si>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</si>
  <si>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</si>
  <si>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</si>
  <si>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</si>
  <si>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</si>
  <si>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</si>
  <si>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</si>
  <si>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</si>
  <si>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</si>
  <si>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</si>
  <si>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</si>
  <si>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</si>
  <si>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</si>
  <si>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</si>
  <si>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</si>
  <si>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</si>
  <si>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</si>
  <si>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</si>
  <si>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</si>
  <si>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</si>
  <si>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</si>
  <si>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</si>
  <si>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</si>
  <si>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</si>
  <si>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</si>
  <si>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</si>
  <si>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</si>
  <si>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</si>
  <si>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</si>
  <si>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</si>
  <si>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</si>
  <si>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</si>
  <si>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</si>
  <si>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</si>
  <si>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</si>
  <si>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</si>
  <si>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</si>
  <si>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</si>
  <si>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</si>
  <si>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</si>
  <si>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</si>
  <si>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</si>
  <si>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</si>
  <si>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</si>
  <si>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</si>
  <si>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</si>
  <si>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</si>
  <si>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</si>
  <si>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</si>
  <si>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</si>
  <si>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</si>
  <si>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</si>
  <si>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</si>
  <si>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</si>
  <si>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</si>
  <si>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</si>
  <si>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</si>
  <si>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</si>
  <si>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</si>
  <si>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</si>
  <si>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</si>
  <si>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</si>
  <si>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</si>
  <si>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</si>
  <si>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</si>
  <si>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</si>
  <si>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</si>
  <si>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</si>
  <si>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</si>
  <si>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</si>
  <si>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</si>
  <si>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</si>
  <si>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</si>
  <si>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</si>
  <si>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</si>
  <si>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</si>
  <si>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</si>
  <si>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</si>
  <si>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</si>
  <si>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</si>
  <si>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</si>
  <si>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</si>
  <si>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</si>
  <si>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</si>
  <si>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</si>
  <si>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</si>
  <si>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</si>
  <si>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</si>
  <si>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</si>
  <si>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南砺市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</si>
  <si>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</si>
  <si>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</si>
  <si>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</si>
  <si>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</si>
  <si>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</si>
  <si>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</si>
  <si>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</si>
  <si>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</si>
  <si>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</si>
  <si>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</si>
  <si>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</si>
  <si>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</si>
  <si>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</si>
  <si>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</si>
  <si>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</si>
  <si>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</si>
  <si>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当市における特定生活排水施設は平成19年から建設着手している。法定耐用年数を経過した管渠等はない。
①有形固定資産減価償却率は上方傾向にあり、全国平均値、類似団体平均値を大きく上回っている。
　下水道会計全体での数値は以下「全体総括」参照のこと。</t>
    <rPh sb="1" eb="3">
      <t>トウシ</t>
    </rPh>
    <rPh sb="7" eb="9">
      <t>トクテイ</t>
    </rPh>
    <rPh sb="9" eb="11">
      <t>セイカツ</t>
    </rPh>
    <rPh sb="11" eb="13">
      <t>ハイスイ</t>
    </rPh>
    <rPh sb="13" eb="15">
      <t>シセツ</t>
    </rPh>
    <rPh sb="16" eb="18">
      <t>ヘイセイ</t>
    </rPh>
    <rPh sb="20" eb="21">
      <t>ネン</t>
    </rPh>
    <rPh sb="23" eb="25">
      <t>ケンセツ</t>
    </rPh>
    <rPh sb="25" eb="27">
      <t>チャクシュ</t>
    </rPh>
    <rPh sb="32" eb="34">
      <t>ホウテイ</t>
    </rPh>
    <rPh sb="34" eb="36">
      <t>タイヨウ</t>
    </rPh>
    <rPh sb="36" eb="38">
      <t>ネンスウ</t>
    </rPh>
    <rPh sb="39" eb="41">
      <t>ケイカ</t>
    </rPh>
    <rPh sb="43" eb="45">
      <t>カンキョ</t>
    </rPh>
    <rPh sb="45" eb="46">
      <t>トウ</t>
    </rPh>
    <rPh sb="52" eb="54">
      <t>ユウケイ</t>
    </rPh>
    <rPh sb="54" eb="56">
      <t>コテイ</t>
    </rPh>
    <rPh sb="56" eb="58">
      <t>シサン</t>
    </rPh>
    <rPh sb="58" eb="60">
      <t>ゲンカ</t>
    </rPh>
    <rPh sb="60" eb="62">
      <t>ショウキャク</t>
    </rPh>
    <rPh sb="62" eb="63">
      <t>リツ</t>
    </rPh>
    <rPh sb="64" eb="66">
      <t>ジョウホウ</t>
    </rPh>
    <rPh sb="66" eb="68">
      <t>ケイコウ</t>
    </rPh>
    <rPh sb="72" eb="74">
      <t>ゼンコク</t>
    </rPh>
    <rPh sb="74" eb="77">
      <t>ヘイキンチ</t>
    </rPh>
    <rPh sb="78" eb="80">
      <t>ルイジ</t>
    </rPh>
    <rPh sb="80" eb="82">
      <t>ダンタイ</t>
    </rPh>
    <rPh sb="82" eb="85">
      <t>ヘイキンチ</t>
    </rPh>
    <rPh sb="86" eb="87">
      <t>オオ</t>
    </rPh>
    <rPh sb="89" eb="91">
      <t>ウワマワ</t>
    </rPh>
    <rPh sb="98" eb="101">
      <t>ゲスイドウ</t>
    </rPh>
    <rPh sb="101" eb="103">
      <t>カイケイ</t>
    </rPh>
    <rPh sb="103" eb="105">
      <t>ゼンタイ</t>
    </rPh>
    <rPh sb="107" eb="109">
      <t>スウチ</t>
    </rPh>
    <rPh sb="110" eb="112">
      <t>イカ</t>
    </rPh>
    <rPh sb="113" eb="115">
      <t>ゼンタイ</t>
    </rPh>
    <rPh sb="115" eb="117">
      <t>ソウカツ</t>
    </rPh>
    <rPh sb="118" eb="120">
      <t>サンショウ</t>
    </rPh>
    <phoneticPr fontId="4"/>
  </si>
  <si>
    <t>①経常収支比率については、類似団体より低い数値となっており、毎年経常損失を計上している。
②累積欠損比率については、毎年増加している。
※当市では、複数事業の会計・経理を一体として行っており、下水道会計全体でバランスをとっている。平成22年度5月使用分より使用料の改定と一般会計からの繰入の見直しを組み合わせて行った（下水道会計全体での数値は、以下「全体統括」を参照のこと。）。
③流動比率については減少傾向にあり、前年度に引き続きマイナス計上となっている。また、下水道会計全体についても19.10％と低く、短期的な債務に対する支払能力が課題である。
④企業債残高対事業規模比率については、管路等の整備がほぼ完了したことから企業債（借金）の償還ピークが過ぎたが、事業費に占める企業債の償還金が依然として高い値となっている。引き続き効率的な管理運営、予算配分の適正化に努める。
⑤経費回収率については、下水道使用料及び汚水処理費がともに微減し、前年度とほぼ同値となっている。今後とも汚水処理費の見直しと使用料確保に努める必要がある。
⑧水洗化率については、処理区内人口が小規模のため、類似団体よりも高い数値を示している。
　下水道会計全体での数値は以下「全体統括」を参照のこと。</t>
    <rPh sb="1" eb="3">
      <t>ケイジョウ</t>
    </rPh>
    <rPh sb="3" eb="5">
      <t>シュウシ</t>
    </rPh>
    <rPh sb="5" eb="7">
      <t>ヒリツ</t>
    </rPh>
    <rPh sb="13" eb="15">
      <t>ルイジ</t>
    </rPh>
    <rPh sb="15" eb="17">
      <t>ダンタイ</t>
    </rPh>
    <rPh sb="19" eb="20">
      <t>ヒク</t>
    </rPh>
    <rPh sb="21" eb="23">
      <t>スウチ</t>
    </rPh>
    <rPh sb="30" eb="32">
      <t>マイトシ</t>
    </rPh>
    <rPh sb="32" eb="34">
      <t>ケイジョウ</t>
    </rPh>
    <rPh sb="34" eb="36">
      <t>ソンシツ</t>
    </rPh>
    <rPh sb="37" eb="39">
      <t>ケイジョウ</t>
    </rPh>
    <rPh sb="46" eb="48">
      <t>ルイセキ</t>
    </rPh>
    <rPh sb="48" eb="50">
      <t>ケッソン</t>
    </rPh>
    <rPh sb="50" eb="52">
      <t>ヒリツ</t>
    </rPh>
    <rPh sb="58" eb="60">
      <t>マイトシ</t>
    </rPh>
    <rPh sb="60" eb="62">
      <t>ゾウカ</t>
    </rPh>
    <rPh sb="69" eb="71">
      <t>トウシ</t>
    </rPh>
    <rPh sb="74" eb="76">
      <t>フクスウ</t>
    </rPh>
    <rPh sb="76" eb="78">
      <t>ジギョウ</t>
    </rPh>
    <rPh sb="79" eb="81">
      <t>カイケイ</t>
    </rPh>
    <rPh sb="82" eb="84">
      <t>ケイリ</t>
    </rPh>
    <rPh sb="85" eb="87">
      <t>イッタイ</t>
    </rPh>
    <rPh sb="90" eb="91">
      <t>オコナ</t>
    </rPh>
    <rPh sb="96" eb="99">
      <t>ゲスイドウ</t>
    </rPh>
    <rPh sb="99" eb="101">
      <t>カイケイ</t>
    </rPh>
    <rPh sb="101" eb="103">
      <t>ゼンタイ</t>
    </rPh>
    <rPh sb="115" eb="117">
      <t>ヘイセイ</t>
    </rPh>
    <rPh sb="119" eb="121">
      <t>ネンド</t>
    </rPh>
    <rPh sb="122" eb="123">
      <t>ガツ</t>
    </rPh>
    <rPh sb="123" eb="125">
      <t>シヨウ</t>
    </rPh>
    <rPh sb="125" eb="126">
      <t>ブン</t>
    </rPh>
    <rPh sb="128" eb="131">
      <t>シヨウリョウ</t>
    </rPh>
    <rPh sb="132" eb="134">
      <t>カイテイ</t>
    </rPh>
    <rPh sb="135" eb="137">
      <t>イッパン</t>
    </rPh>
    <rPh sb="137" eb="139">
      <t>カイケイ</t>
    </rPh>
    <rPh sb="142" eb="144">
      <t>クリイレ</t>
    </rPh>
    <rPh sb="145" eb="147">
      <t>ミナオ</t>
    </rPh>
    <rPh sb="149" eb="150">
      <t>ク</t>
    </rPh>
    <rPh sb="151" eb="152">
      <t>ア</t>
    </rPh>
    <rPh sb="155" eb="156">
      <t>オコナ</t>
    </rPh>
    <rPh sb="159" eb="162">
      <t>ゲスイドウ</t>
    </rPh>
    <rPh sb="162" eb="164">
      <t>カイケイ</t>
    </rPh>
    <rPh sb="164" eb="166">
      <t>ゼンタイ</t>
    </rPh>
    <rPh sb="168" eb="170">
      <t>スウチ</t>
    </rPh>
    <rPh sb="172" eb="174">
      <t>イカ</t>
    </rPh>
    <rPh sb="175" eb="177">
      <t>ゼンタイ</t>
    </rPh>
    <rPh sb="177" eb="179">
      <t>トウカツ</t>
    </rPh>
    <rPh sb="181" eb="183">
      <t>サンショウ</t>
    </rPh>
    <rPh sb="191" eb="193">
      <t>リュウドウ</t>
    </rPh>
    <rPh sb="193" eb="195">
      <t>ヒリツ</t>
    </rPh>
    <rPh sb="200" eb="202">
      <t>ゲンショウ</t>
    </rPh>
    <rPh sb="202" eb="204">
      <t>ケイコウ</t>
    </rPh>
    <rPh sb="208" eb="211">
      <t>ゼンネンド</t>
    </rPh>
    <rPh sb="212" eb="213">
      <t>ヒ</t>
    </rPh>
    <rPh sb="214" eb="215">
      <t>ツヅ</t>
    </rPh>
    <rPh sb="220" eb="222">
      <t>ケイジョウ</t>
    </rPh>
    <rPh sb="232" eb="235">
      <t>ゲスイドウ</t>
    </rPh>
    <rPh sb="235" eb="237">
      <t>カイケイ</t>
    </rPh>
    <rPh sb="237" eb="239">
      <t>ゼンタイ</t>
    </rPh>
    <rPh sb="251" eb="252">
      <t>ヒク</t>
    </rPh>
    <rPh sb="254" eb="257">
      <t>タンキテキ</t>
    </rPh>
    <rPh sb="258" eb="260">
      <t>サイム</t>
    </rPh>
    <rPh sb="261" eb="262">
      <t>タイ</t>
    </rPh>
    <rPh sb="264" eb="266">
      <t>シハライ</t>
    </rPh>
    <rPh sb="266" eb="268">
      <t>ノウリョク</t>
    </rPh>
    <rPh sb="269" eb="271">
      <t>カダイ</t>
    </rPh>
    <rPh sb="277" eb="279">
      <t>キギョウ</t>
    </rPh>
    <rPh sb="279" eb="280">
      <t>サイ</t>
    </rPh>
    <rPh sb="280" eb="282">
      <t>ザンダカ</t>
    </rPh>
    <rPh sb="282" eb="283">
      <t>タイ</t>
    </rPh>
    <rPh sb="283" eb="285">
      <t>ジギョウ</t>
    </rPh>
    <rPh sb="285" eb="287">
      <t>キボ</t>
    </rPh>
    <rPh sb="287" eb="289">
      <t>ヒリツ</t>
    </rPh>
    <rPh sb="295" eb="297">
      <t>カンロ</t>
    </rPh>
    <rPh sb="297" eb="298">
      <t>トウ</t>
    </rPh>
    <rPh sb="299" eb="301">
      <t>セイビ</t>
    </rPh>
    <rPh sb="304" eb="306">
      <t>カンリョウ</t>
    </rPh>
    <rPh sb="312" eb="314">
      <t>キギョウ</t>
    </rPh>
    <rPh sb="314" eb="315">
      <t>サイ</t>
    </rPh>
    <rPh sb="316" eb="318">
      <t>シャッキン</t>
    </rPh>
    <rPh sb="320" eb="322">
      <t>ショウカン</t>
    </rPh>
    <rPh sb="326" eb="327">
      <t>ス</t>
    </rPh>
    <rPh sb="331" eb="334">
      <t>ジギョウヒ</t>
    </rPh>
    <rPh sb="335" eb="336">
      <t>シ</t>
    </rPh>
    <rPh sb="338" eb="340">
      <t>キギョウ</t>
    </rPh>
    <rPh sb="340" eb="341">
      <t>サイ</t>
    </rPh>
    <rPh sb="342" eb="344">
      <t>ショウカン</t>
    </rPh>
    <rPh sb="344" eb="345">
      <t>キン</t>
    </rPh>
    <rPh sb="346" eb="348">
      <t>イゼン</t>
    </rPh>
    <rPh sb="351" eb="352">
      <t>タカ</t>
    </rPh>
    <rPh sb="353" eb="354">
      <t>アタイ</t>
    </rPh>
    <rPh sb="361" eb="362">
      <t>ヒ</t>
    </rPh>
    <rPh sb="363" eb="364">
      <t>ツヅ</t>
    </rPh>
    <rPh sb="365" eb="368">
      <t>コウリツテキ</t>
    </rPh>
    <rPh sb="369" eb="371">
      <t>カンリ</t>
    </rPh>
    <rPh sb="371" eb="373">
      <t>ウンエイ</t>
    </rPh>
    <rPh sb="374" eb="376">
      <t>ヨサン</t>
    </rPh>
    <rPh sb="376" eb="378">
      <t>ハイブン</t>
    </rPh>
    <rPh sb="379" eb="382">
      <t>テキセイカ</t>
    </rPh>
    <rPh sb="383" eb="384">
      <t>ツト</t>
    </rPh>
    <rPh sb="389" eb="391">
      <t>ケイヒ</t>
    </rPh>
    <rPh sb="391" eb="393">
      <t>カイシュウ</t>
    </rPh>
    <rPh sb="393" eb="394">
      <t>リツ</t>
    </rPh>
    <rPh sb="400" eb="403">
      <t>ゲスイドウ</t>
    </rPh>
    <rPh sb="403" eb="406">
      <t>シヨウリョウ</t>
    </rPh>
    <rPh sb="406" eb="407">
      <t>オヨ</t>
    </rPh>
    <rPh sb="408" eb="410">
      <t>オスイ</t>
    </rPh>
    <rPh sb="410" eb="412">
      <t>ショリ</t>
    </rPh>
    <rPh sb="412" eb="413">
      <t>ヒ</t>
    </rPh>
    <rPh sb="417" eb="419">
      <t>ビゲン</t>
    </rPh>
    <rPh sb="421" eb="424">
      <t>ゼンネンド</t>
    </rPh>
    <rPh sb="427" eb="429">
      <t>ドウチ</t>
    </rPh>
    <rPh sb="436" eb="438">
      <t>コンゴ</t>
    </rPh>
    <rPh sb="440" eb="442">
      <t>オスイ</t>
    </rPh>
    <rPh sb="442" eb="444">
      <t>ショリ</t>
    </rPh>
    <rPh sb="444" eb="445">
      <t>ヒ</t>
    </rPh>
    <rPh sb="446" eb="448">
      <t>ミナオ</t>
    </rPh>
    <rPh sb="450" eb="453">
      <t>シヨウリョウ</t>
    </rPh>
    <rPh sb="453" eb="455">
      <t>カクホ</t>
    </rPh>
    <rPh sb="456" eb="457">
      <t>ツト</t>
    </rPh>
    <rPh sb="459" eb="461">
      <t>ヒツヨウ</t>
    </rPh>
    <rPh sb="467" eb="470">
      <t>スイセンカ</t>
    </rPh>
    <rPh sb="470" eb="471">
      <t>リツ</t>
    </rPh>
    <rPh sb="477" eb="479">
      <t>ショリ</t>
    </rPh>
    <phoneticPr fontId="4"/>
  </si>
  <si>
    <t>Ⅰ.現状分析
１　下水道会計全体では、①経常収支比率は109.44％、②累積欠損金比率は0.00％により、単年度収支が黒字、累積欠損は発生していない。また、③流動比率19.10％、④企業債残高対事業規模比率587.84％、⑤経費回収率87.92％となっており、今後不明水※対策による汚水処理経費の逓減が必要である。
※不明水…処理する汚水のうち、管路内に侵入してきた地下水など料金収入につながらないもの。
２　下水道会計全体での①有形固定資産減価償却率は33.03％であるが、将来の管路等の更新について検討が必要である。
Ⅱ.経営改善に向けた方向性
　平成29年3月に経営戦略を策定し、将来の人口減少による使用料収入の減少や老朽施設の更新を視野に入れ、不明水対策等により有収率を高める（収益の確保）とともに、料金改定・その他財源の確保を検討することにより、経営の健全化に取り組む。
※経営分析表の前提条件
　当市では決算統計区分の事業の会計・経営を一体とし、下水道使用料収入も一本化されている。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</si>
</sst>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4A-4F50-BD27-4CFE3C9008E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54A-4F50-BD27-4CFE3C9008E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62.07</c:v>
                </c:pt>
                <c:pt idx="1">
                  <c:v>58.62</c:v>
                </c:pt>
                <c:pt idx="2">
                  <c:v>51.72</c:v>
                </c:pt>
                <c:pt idx="3">
                  <c:v>48.28</c:v>
                </c:pt>
                <c:pt idx="4">
                  <c:v>44.83</c:v>
                </c:pt>
              </c:numCache>
            </c:numRef>
          </c:val>
          <c:extLst>
            <c:ext xmlns:c16="http://schemas.microsoft.com/office/drawing/2014/chart" uri="{C3380CC4-5D6E-409C-BE32-E72D297353CC}">
              <c16:uniqueId val="{00000000-3223-472F-A06A-47317DE5690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55.96</c:v>
                </c:pt>
              </c:numCache>
            </c:numRef>
          </c:val>
          <c:smooth val="0"/>
          <c:extLst>
            <c:ext xmlns:c16="http://schemas.microsoft.com/office/drawing/2014/chart" uri="{C3380CC4-5D6E-409C-BE32-E72D297353CC}">
              <c16:uniqueId val="{00000001-3223-472F-A06A-47317DE5690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96.59</c:v>
                </c:pt>
                <c:pt idx="1">
                  <c:v>96.51</c:v>
                </c:pt>
                <c:pt idx="2">
                  <c:v>96.43</c:v>
                </c:pt>
                <c:pt idx="3">
                  <c:v>96.25</c:v>
                </c:pt>
                <c:pt idx="4">
                  <c:v>96</c:v>
                </c:pt>
              </c:numCache>
            </c:numRef>
          </c:val>
          <c:extLst>
            <c:ext xmlns:c16="http://schemas.microsoft.com/office/drawing/2014/chart" uri="{C3380CC4-5D6E-409C-BE32-E72D297353CC}">
              <c16:uniqueId val="{00000000-A5A6-4ED1-8D74-74B89400C05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60.12</c:v>
                </c:pt>
              </c:numCache>
            </c:numRef>
          </c:val>
          <c:smooth val="0"/>
          <c:extLst>
            <c:ext xmlns:c16="http://schemas.microsoft.com/office/drawing/2014/chart" uri="{C3380CC4-5D6E-409C-BE32-E72D297353CC}">
              <c16:uniqueId val="{00000001-A5A6-4ED1-8D74-74B89400C05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71.84</c:v>
                </c:pt>
                <c:pt idx="1">
                  <c:v>88.13</c:v>
                </c:pt>
                <c:pt idx="2">
                  <c:v>47.78</c:v>
                </c:pt>
                <c:pt idx="3">
                  <c:v>62.45</c:v>
                </c:pt>
                <c:pt idx="4">
                  <c:v>62.94</c:v>
                </c:pt>
              </c:numCache>
            </c:numRef>
          </c:val>
          <c:extLst>
            <c:ext xmlns:c16="http://schemas.microsoft.com/office/drawing/2014/chart" uri="{C3380CC4-5D6E-409C-BE32-E72D297353CC}">
              <c16:uniqueId val="{00000000-8BB1-4BED-9A12-B64BBA51FAB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89.69</c:v>
                </c:pt>
                <c:pt idx="1">
                  <c:v>85.72</c:v>
                </c:pt>
                <c:pt idx="2">
                  <c:v>93.44</c:v>
                </c:pt>
                <c:pt idx="3">
                  <c:v>90.02</c:v>
                </c:pt>
                <c:pt idx="4">
                  <c:v>93.76</c:v>
                </c:pt>
              </c:numCache>
            </c:numRef>
          </c:val>
          <c:smooth val="0"/>
          <c:extLst>
            <c:ext xmlns:c16="http://schemas.microsoft.com/office/drawing/2014/chart" uri="{C3380CC4-5D6E-409C-BE32-E72D297353CC}">
              <c16:uniqueId val="{00000001-8BB1-4BED-9A12-B64BBA51FAB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22.67</c:v>
                </c:pt>
                <c:pt idx="1">
                  <c:v>25.95</c:v>
                </c:pt>
                <c:pt idx="2">
                  <c:v>29.24</c:v>
                </c:pt>
                <c:pt idx="3">
                  <c:v>32.520000000000003</c:v>
                </c:pt>
                <c:pt idx="4">
                  <c:v>35.799999999999997</c:v>
                </c:pt>
              </c:numCache>
            </c:numRef>
          </c:val>
          <c:extLst>
            <c:ext xmlns:c16="http://schemas.microsoft.com/office/drawing/2014/chart" uri="{C3380CC4-5D6E-409C-BE32-E72D297353CC}">
              <c16:uniqueId val="{00000000-A595-4C2F-B343-35ED125439F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14.97</c:v>
                </c:pt>
                <c:pt idx="1">
                  <c:v>16.16</c:v>
                </c:pt>
                <c:pt idx="2">
                  <c:v>16.420000000000002</c:v>
                </c:pt>
                <c:pt idx="3">
                  <c:v>16.41</c:v>
                </c:pt>
                <c:pt idx="4">
                  <c:v>16.63</c:v>
                </c:pt>
              </c:numCache>
            </c:numRef>
          </c:val>
          <c:smooth val="0"/>
          <c:extLst>
            <c:ext xmlns:c16="http://schemas.microsoft.com/office/drawing/2014/chart" uri="{C3380CC4-5D6E-409C-BE32-E72D297353CC}">
              <c16:uniqueId val="{00000001-A595-4C2F-B343-35ED125439F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72-4D8B-A5DB-B171BF9B79C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072-4D8B-A5DB-B171BF9B79C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887.99</c:v>
                </c:pt>
                <c:pt idx="1">
                  <c:v>986.63</c:v>
                </c:pt>
                <c:pt idx="2">
                  <c:v>1211.8599999999999</c:v>
                </c:pt>
                <c:pt idx="3">
                  <c:v>1383.97</c:v>
                </c:pt>
                <c:pt idx="4">
                  <c:v>1609.91</c:v>
                </c:pt>
              </c:numCache>
            </c:numRef>
          </c:val>
          <c:extLst>
            <c:ext xmlns:c16="http://schemas.microsoft.com/office/drawing/2014/chart" uri="{C3380CC4-5D6E-409C-BE32-E72D297353CC}">
              <c16:uniqueId val="{00000000-5BFA-4D7E-AB9A-9C89E8A9FD8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124.89</c:v>
                </c:pt>
                <c:pt idx="1">
                  <c:v>129.72999999999999</c:v>
                </c:pt>
                <c:pt idx="2">
                  <c:v>123.58</c:v>
                </c:pt>
                <c:pt idx="3">
                  <c:v>221.28</c:v>
                </c:pt>
                <c:pt idx="4">
                  <c:v>173.09</c:v>
                </c:pt>
              </c:numCache>
            </c:numRef>
          </c:val>
          <c:smooth val="0"/>
          <c:extLst>
            <c:ext xmlns:c16="http://schemas.microsoft.com/office/drawing/2014/chart" uri="{C3380CC4-5D6E-409C-BE32-E72D297353CC}">
              <c16:uniqueId val="{00000001-5BFA-4D7E-AB9A-9C89E8A9FD8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262.42</c:v>
                </c:pt>
                <c:pt idx="1">
                  <c:v>171.01</c:v>
                </c:pt>
                <c:pt idx="2">
                  <c:v>2.33</c:v>
                </c:pt>
                <c:pt idx="3">
                  <c:v>-129.29</c:v>
                </c:pt>
                <c:pt idx="4">
                  <c:v>-389.75</c:v>
                </c:pt>
              </c:numCache>
            </c:numRef>
          </c:val>
          <c:extLst>
            <c:ext xmlns:c16="http://schemas.microsoft.com/office/drawing/2014/chart" uri="{C3380CC4-5D6E-409C-BE32-E72D297353CC}">
              <c16:uniqueId val="{00000000-F548-4782-AA8C-78686DB493B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221.76</c:v>
                </c:pt>
                <c:pt idx="1">
                  <c:v>180.07</c:v>
                </c:pt>
                <c:pt idx="2">
                  <c:v>172.39</c:v>
                </c:pt>
                <c:pt idx="3">
                  <c:v>113.42</c:v>
                </c:pt>
                <c:pt idx="4">
                  <c:v>117.39</c:v>
                </c:pt>
              </c:numCache>
            </c:numRef>
          </c:val>
          <c:smooth val="0"/>
          <c:extLst>
            <c:ext xmlns:c16="http://schemas.microsoft.com/office/drawing/2014/chart" uri="{C3380CC4-5D6E-409C-BE32-E72D297353CC}">
              <c16:uniqueId val="{00000001-F548-4782-AA8C-78686DB493B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1151.6500000000001</c:v>
                </c:pt>
                <c:pt idx="1">
                  <c:v>1173.69</c:v>
                </c:pt>
                <c:pt idx="2">
                  <c:v>1228.49</c:v>
                </c:pt>
                <c:pt idx="3">
                  <c:v>633.36</c:v>
                </c:pt>
                <c:pt idx="4">
                  <c:v>635.41</c:v>
                </c:pt>
              </c:numCache>
            </c:numRef>
          </c:val>
          <c:extLst>
            <c:ext xmlns:c16="http://schemas.microsoft.com/office/drawing/2014/chart" uri="{C3380CC4-5D6E-409C-BE32-E72D297353CC}">
              <c16:uniqueId val="{00000000-5668-456C-99A7-F1BB252F870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421.25</c:v>
                </c:pt>
              </c:numCache>
            </c:numRef>
          </c:val>
          <c:smooth val="0"/>
          <c:extLst>
            <c:ext xmlns:c16="http://schemas.microsoft.com/office/drawing/2014/chart" uri="{C3380CC4-5D6E-409C-BE32-E72D297353CC}">
              <c16:uniqueId val="{00000001-5668-456C-99A7-F1BB252F870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61.22</c:v>
                </c:pt>
                <c:pt idx="1">
                  <c:v>72.069999999999993</c:v>
                </c:pt>
                <c:pt idx="2">
                  <c:v>33.450000000000003</c:v>
                </c:pt>
                <c:pt idx="3">
                  <c:v>50.7</c:v>
                </c:pt>
                <c:pt idx="4">
                  <c:v>49.32</c:v>
                </c:pt>
              </c:numCache>
            </c:numRef>
          </c:val>
          <c:extLst>
            <c:ext xmlns:c16="http://schemas.microsoft.com/office/drawing/2014/chart" uri="{C3380CC4-5D6E-409C-BE32-E72D297353CC}">
              <c16:uniqueId val="{00000000-471F-409E-A5AF-3899E77BB97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53.23</c:v>
                </c:pt>
              </c:numCache>
            </c:numRef>
          </c:val>
          <c:smooth val="0"/>
          <c:extLst>
            <c:ext xmlns:c16="http://schemas.microsoft.com/office/drawing/2014/chart" uri="{C3380CC4-5D6E-409C-BE32-E72D297353CC}">
              <c16:uniqueId val="{00000001-471F-409E-A5AF-3899E77BB97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315.97000000000003</c:v>
                </c:pt>
                <c:pt idx="1">
                  <c:v>271.12</c:v>
                </c:pt>
                <c:pt idx="2">
                  <c:v>662.53</c:v>
                </c:pt>
                <c:pt idx="3">
                  <c:v>442.04</c:v>
                </c:pt>
                <c:pt idx="4">
                  <c:v>467.72</c:v>
                </c:pt>
              </c:numCache>
            </c:numRef>
          </c:val>
          <c:extLst>
            <c:ext xmlns:c16="http://schemas.microsoft.com/office/drawing/2014/chart" uri="{C3380CC4-5D6E-409C-BE32-E72D297353CC}">
              <c16:uniqueId val="{00000000-2E06-43AB-8F8D-D68A5D6A3A0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283.3</c:v>
                </c:pt>
              </c:numCache>
            </c:numRef>
          </c:val>
          <c:smooth val="0"/>
          <c:extLst>
            <c:ext xmlns:c16="http://schemas.microsoft.com/office/drawing/2014/chart" uri="{C3380CC4-5D6E-409C-BE32-E72D297353CC}">
              <c16:uniqueId val="{00000001-2E06-43AB-8F8D-D68A5D6A3A0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【144.21】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【103.18】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3"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富山県　南砺市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tr">
        <f>データ!$M$6</f>
        <v>非設置</v>
      </c>
      <c r="AE8" s="50"/>
      <c r="AF8" s="50"/>
      <c r="AG8" s="50"/>
      <c r="AH8" s="50"/>
      <c r="AI8" s="50"/>
      <c r="AJ8" s="50"/>
      <c r="AK8" s="3"/>
      <c r="AL8" s="51">
        <f>データ!S6</f>
        <v>50337</v>
      </c>
      <c r="AM8" s="51"/>
      <c r="AN8" s="51"/>
      <c r="AO8" s="51"/>
      <c r="AP8" s="51"/>
      <c r="AQ8" s="51"/>
      <c r="AR8" s="51"/>
      <c r="AS8" s="51"/>
      <c r="AT8" s="46">
        <f>データ!T6</f>
        <v>668.64</v>
      </c>
      <c r="AU8" s="46"/>
      <c r="AV8" s="46"/>
      <c r="AW8" s="46"/>
      <c r="AX8" s="46"/>
      <c r="AY8" s="46"/>
      <c r="AZ8" s="46"/>
      <c r="BA8" s="46"/>
      <c r="BB8" s="46">
        <f>データ!U6</f>
        <v>75.28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0.11</v>
      </c>
      <c r="J10" s="46"/>
      <c r="K10" s="46"/>
      <c r="L10" s="46"/>
      <c r="M10" s="46"/>
      <c r="N10" s="46"/>
      <c r="O10" s="46"/>
      <c r="P10" s="46">
        <f>データ!P6</f>
        <v>0.15</v>
      </c>
      <c r="Q10" s="46"/>
      <c r="R10" s="46"/>
      <c r="S10" s="46"/>
      <c r="T10" s="46"/>
      <c r="U10" s="46"/>
      <c r="V10" s="46"/>
      <c r="W10" s="46">
        <f>データ!Q6</f>
        <v>100</v>
      </c>
      <c r="X10" s="46"/>
      <c r="Y10" s="46"/>
      <c r="Z10" s="46"/>
      <c r="AA10" s="46"/>
      <c r="AB10" s="46"/>
      <c r="AC10" s="46"/>
      <c r="AD10" s="51">
        <f>データ!R6</f>
        <v>3960</v>
      </c>
      <c r="AE10" s="51"/>
      <c r="AF10" s="51"/>
      <c r="AG10" s="51"/>
      <c r="AH10" s="51"/>
      <c r="AI10" s="51"/>
      <c r="AJ10" s="51"/>
      <c r="AK10" s="2"/>
      <c r="AL10" s="51">
        <f>データ!V6</f>
        <v>75</v>
      </c>
      <c r="AM10" s="51"/>
      <c r="AN10" s="51"/>
      <c r="AO10" s="51"/>
      <c r="AP10" s="51"/>
      <c r="AQ10" s="51"/>
      <c r="AR10" s="51"/>
      <c r="AS10" s="51"/>
      <c r="AT10" s="46">
        <f>データ!W6</f>
        <v>0.02</v>
      </c>
      <c r="AU10" s="46"/>
      <c r="AV10" s="46"/>
      <c r="AW10" s="46"/>
      <c r="AX10" s="46"/>
      <c r="AY10" s="46"/>
      <c r="AZ10" s="46"/>
      <c r="BA10" s="46"/>
      <c r="BB10" s="46">
        <f>データ!X6</f>
        <v>3750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115</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【95.06】</v>
      </c>
      <c r="F85" s="26" t="str">
        <f>データ!AT6</f>
        <v>【144.21】</v>
      </c>
      <c r="G85" s="26" t="str">
        <f>データ!BE6</f>
        <v>【103.18】</v>
      </c>
      <c r="H85" s="26" t="str">
        <f>データ!BP6</f>
        <v>【307.23】</v>
      </c>
      <c r="I85" s="26" t="str">
        <f>データ!CA6</f>
        <v>【59.98】</v>
      </c>
      <c r="J85" s="26" t="str">
        <f>データ!CL6</f>
        <v>【272.98】</v>
      </c>
      <c r="K85" s="26" t="str">
        <f>データ!CW6</f>
        <v>【58.71】</v>
      </c>
      <c r="L85" s="26" t="str">
        <f>データ!DH6</f>
        <v>【79.51】</v>
      </c>
      <c r="M85" s="26" t="str">
        <f>データ!DS6</f>
        <v>【20.31】</v>
      </c>
      <c r="N85" s="26" t="str">
        <f>データ!ED6</f>
        <v>【-】</v>
      </c>
      <c r="O85" s="26" t="str">
        <f>データ!EO6</f>
        <v>【-】</v>
      </c>
    </row>
  </sheetData>
  <sheetProtection algorithmName="SHA-512" hashValue="JZPO1WKyZUYBPbYTfVtZBDaRYPMCAOJMWcUHZJhLM4hkKl0X3fY2lJ8N8fBWFM1ql7hU6w8y+oWA9f4t1Rzq6A==" saltValue="wtPMbbdp1RAiwDTYp60wI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162108</v>
      </c>
      <c r="D6" s="33">
        <f t="shared" si="3"/>
        <v>46</v>
      </c>
      <c r="E6" s="33">
        <f t="shared" si="3"/>
        <v>18</v>
      </c>
      <c r="F6" s="33">
        <f t="shared" si="3"/>
        <v>0</v>
      </c>
      <c r="G6" s="33">
        <f t="shared" si="3"/>
        <v>0</v>
      </c>
      <c r="H6" s="33" t="str">
        <f t="shared" si="3"/>
        <v>富山県　南砺市</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0.11</v>
      </c>
      <c r="P6" s="34">
        <f t="shared" si="3"/>
        <v>0.15</v>
      </c>
      <c r="Q6" s="34">
        <f t="shared" si="3"/>
        <v>100</v>
      </c>
      <c r="R6" s="34">
        <f t="shared" si="3"/>
        <v>3960</v>
      </c>
      <c r="S6" s="34">
        <f t="shared" si="3"/>
        <v>50337</v>
      </c>
      <c r="T6" s="34">
        <f t="shared" si="3"/>
        <v>668.64</v>
      </c>
      <c r="U6" s="34">
        <f t="shared" si="3"/>
        <v>75.28</v>
      </c>
      <c r="V6" s="34">
        <f t="shared" si="3"/>
        <v>75</v>
      </c>
      <c r="W6" s="34">
        <f t="shared" si="3"/>
        <v>0.02</v>
      </c>
      <c r="X6" s="34">
        <f t="shared" si="3"/>
        <v>3750</v>
      </c>
      <c r="Y6" s="35">
        <f>IF(Y7="",NA(),Y7)</f>
        <v>71.84</v>
      </c>
      <c r="Z6" s="35">
        <f t="shared" ref="Z6:AH6" si="4">IF(Z7="",NA(),Z7)</f>
        <v>88.13</v>
      </c>
      <c r="AA6" s="35">
        <f t="shared" si="4"/>
        <v>47.78</v>
      </c>
      <c r="AB6" s="35">
        <f t="shared" si="4"/>
        <v>62.45</v>
      </c>
      <c r="AC6" s="35">
        <f t="shared" si="4"/>
        <v>62.94</v>
      </c>
      <c r="AD6" s="35">
        <f t="shared" si="4"/>
        <v>89.69</v>
      </c>
      <c r="AE6" s="35">
        <f t="shared" si="4"/>
        <v>85.72</v>
      </c>
      <c r="AF6" s="35">
        <f t="shared" si="4"/>
        <v>93.44</v>
      </c>
      <c r="AG6" s="35">
        <f t="shared" si="4"/>
        <v>90.02</v>
      </c>
      <c r="AH6" s="35">
        <f t="shared" si="4"/>
        <v>93.76</v>
      </c>
      <c r="AI6" s="34" t="str">
        <f>IF(AI7="","",IF(AI7="-","【-】","【"&amp;SUBSTITUTE(TEXT(AI7,"#,##0.00"),"-","△")&amp;"】"))</f>
        <v>【95.06】</v>
      </c>
      <c r="AJ6" s="35">
        <f>IF(AJ7="",NA(),AJ7)</f>
        <v>887.99</v>
      </c>
      <c r="AK6" s="35">
        <f t="shared" ref="AK6:AS6" si="5">IF(AK7="",NA(),AK7)</f>
        <v>986.63</v>
      </c>
      <c r="AL6" s="35">
        <f t="shared" si="5"/>
        <v>1211.8599999999999</v>
      </c>
      <c r="AM6" s="35">
        <f t="shared" si="5"/>
        <v>1383.97</v>
      </c>
      <c r="AN6" s="35">
        <f t="shared" si="5"/>
        <v>1609.91</v>
      </c>
      <c r="AO6" s="35">
        <f t="shared" si="5"/>
        <v>124.89</v>
      </c>
      <c r="AP6" s="35">
        <f t="shared" si="5"/>
        <v>129.72999999999999</v>
      </c>
      <c r="AQ6" s="35">
        <f t="shared" si="5"/>
        <v>123.58</v>
      </c>
      <c r="AR6" s="35">
        <f t="shared" si="5"/>
        <v>221.28</v>
      </c>
      <c r="AS6" s="35">
        <f t="shared" si="5"/>
        <v>173.09</v>
      </c>
      <c r="AT6" s="34" t="str">
        <f>IF(AT7="","",IF(AT7="-","【-】","【"&amp;SUBSTITUTE(TEXT(AT7,"#,##0.00"),"-","△")&amp;"】"))</f>
        <v>【144.21】</v>
      </c>
      <c r="AU6" s="35">
        <f>IF(AU7="",NA(),AU7)</f>
        <v>262.42</v>
      </c>
      <c r="AV6" s="35">
        <f t="shared" ref="AV6:BD6" si="6">IF(AV7="",NA(),AV7)</f>
        <v>171.01</v>
      </c>
      <c r="AW6" s="35">
        <f t="shared" si="6"/>
        <v>2.33</v>
      </c>
      <c r="AX6" s="35">
        <f t="shared" si="6"/>
        <v>-129.29</v>
      </c>
      <c r="AY6" s="35">
        <f t="shared" si="6"/>
        <v>-389.75</v>
      </c>
      <c r="AZ6" s="35">
        <f t="shared" si="6"/>
        <v>221.76</v>
      </c>
      <c r="BA6" s="35">
        <f t="shared" si="6"/>
        <v>180.07</v>
      </c>
      <c r="BB6" s="35">
        <f t="shared" si="6"/>
        <v>172.39</v>
      </c>
      <c r="BC6" s="35">
        <f t="shared" si="6"/>
        <v>113.42</v>
      </c>
      <c r="BD6" s="35">
        <f t="shared" si="6"/>
        <v>117.39</v>
      </c>
      <c r="BE6" s="34" t="str">
        <f>IF(BE7="","",IF(BE7="-","【-】","【"&amp;SUBSTITUTE(TEXT(BE7,"#,##0.00"),"-","△")&amp;"】"))</f>
        <v>【103.18】</v>
      </c>
      <c r="BF6" s="35">
        <f>IF(BF7="",NA(),BF7)</f>
        <v>1151.6500000000001</v>
      </c>
      <c r="BG6" s="35">
        <f t="shared" ref="BG6:BO6" si="7">IF(BG7="",NA(),BG7)</f>
        <v>1173.69</v>
      </c>
      <c r="BH6" s="35">
        <f t="shared" si="7"/>
        <v>1228.49</v>
      </c>
      <c r="BI6" s="35">
        <f t="shared" si="7"/>
        <v>633.36</v>
      </c>
      <c r="BJ6" s="35">
        <f t="shared" si="7"/>
        <v>635.41</v>
      </c>
      <c r="BK6" s="35">
        <f t="shared" si="7"/>
        <v>392.19</v>
      </c>
      <c r="BL6" s="35">
        <f t="shared" si="7"/>
        <v>413.5</v>
      </c>
      <c r="BM6" s="35">
        <f t="shared" si="7"/>
        <v>407.42</v>
      </c>
      <c r="BN6" s="35">
        <f t="shared" si="7"/>
        <v>386.46</v>
      </c>
      <c r="BO6" s="35">
        <f t="shared" si="7"/>
        <v>421.25</v>
      </c>
      <c r="BP6" s="34" t="str">
        <f>IF(BP7="","",IF(BP7="-","【-】","【"&amp;SUBSTITUTE(TEXT(BP7,"#,##0.00"),"-","△")&amp;"】"))</f>
        <v>【307.23】</v>
      </c>
      <c r="BQ6" s="35">
        <f>IF(BQ7="",NA(),BQ7)</f>
        <v>61.22</v>
      </c>
      <c r="BR6" s="35">
        <f t="shared" ref="BR6:BZ6" si="8">IF(BR7="",NA(),BR7)</f>
        <v>72.069999999999993</v>
      </c>
      <c r="BS6" s="35">
        <f t="shared" si="8"/>
        <v>33.450000000000003</v>
      </c>
      <c r="BT6" s="35">
        <f t="shared" si="8"/>
        <v>50.7</v>
      </c>
      <c r="BU6" s="35">
        <f t="shared" si="8"/>
        <v>49.32</v>
      </c>
      <c r="BV6" s="35">
        <f t="shared" si="8"/>
        <v>57.03</v>
      </c>
      <c r="BW6" s="35">
        <f t="shared" si="8"/>
        <v>55.84</v>
      </c>
      <c r="BX6" s="35">
        <f t="shared" si="8"/>
        <v>57.08</v>
      </c>
      <c r="BY6" s="35">
        <f t="shared" si="8"/>
        <v>55.85</v>
      </c>
      <c r="BZ6" s="35">
        <f t="shared" si="8"/>
        <v>53.23</v>
      </c>
      <c r="CA6" s="34" t="str">
        <f>IF(CA7="","",IF(CA7="-","【-】","【"&amp;SUBSTITUTE(TEXT(CA7,"#,##0.00"),"-","△")&amp;"】"))</f>
        <v>【59.98】</v>
      </c>
      <c r="CB6" s="35">
        <f>IF(CB7="",NA(),CB7)</f>
        <v>315.97000000000003</v>
      </c>
      <c r="CC6" s="35">
        <f t="shared" ref="CC6:CK6" si="9">IF(CC7="",NA(),CC7)</f>
        <v>271.12</v>
      </c>
      <c r="CD6" s="35">
        <f t="shared" si="9"/>
        <v>662.53</v>
      </c>
      <c r="CE6" s="35">
        <f t="shared" si="9"/>
        <v>442.04</v>
      </c>
      <c r="CF6" s="35">
        <f t="shared" si="9"/>
        <v>467.72</v>
      </c>
      <c r="CG6" s="35">
        <f t="shared" si="9"/>
        <v>283.73</v>
      </c>
      <c r="CH6" s="35">
        <f t="shared" si="9"/>
        <v>287.57</v>
      </c>
      <c r="CI6" s="35">
        <f t="shared" si="9"/>
        <v>286.86</v>
      </c>
      <c r="CJ6" s="35">
        <f t="shared" si="9"/>
        <v>287.91000000000003</v>
      </c>
      <c r="CK6" s="35">
        <f t="shared" si="9"/>
        <v>283.3</v>
      </c>
      <c r="CL6" s="34" t="str">
        <f>IF(CL7="","",IF(CL7="-","【-】","【"&amp;SUBSTITUTE(TEXT(CL7,"#,##0.00"),"-","△")&amp;"】"))</f>
        <v>【272.98】</v>
      </c>
      <c r="CM6" s="35">
        <f>IF(CM7="",NA(),CM7)</f>
        <v>62.07</v>
      </c>
      <c r="CN6" s="35">
        <f t="shared" ref="CN6:CV6" si="10">IF(CN7="",NA(),CN7)</f>
        <v>58.62</v>
      </c>
      <c r="CO6" s="35">
        <f t="shared" si="10"/>
        <v>51.72</v>
      </c>
      <c r="CP6" s="35">
        <f t="shared" si="10"/>
        <v>48.28</v>
      </c>
      <c r="CQ6" s="35">
        <f t="shared" si="10"/>
        <v>44.83</v>
      </c>
      <c r="CR6" s="35">
        <f t="shared" si="10"/>
        <v>58.25</v>
      </c>
      <c r="CS6" s="35">
        <f t="shared" si="10"/>
        <v>61.55</v>
      </c>
      <c r="CT6" s="35">
        <f t="shared" si="10"/>
        <v>57.22</v>
      </c>
      <c r="CU6" s="35">
        <f t="shared" si="10"/>
        <v>54.93</v>
      </c>
      <c r="CV6" s="35">
        <f t="shared" si="10"/>
        <v>55.96</v>
      </c>
      <c r="CW6" s="34" t="str">
        <f>IF(CW7="","",IF(CW7="-","【-】","【"&amp;SUBSTITUTE(TEXT(CW7,"#,##0.00"),"-","△")&amp;"】"))</f>
        <v>【58.71】</v>
      </c>
      <c r="CX6" s="35">
        <f>IF(CX7="",NA(),CX7)</f>
        <v>96.59</v>
      </c>
      <c r="CY6" s="35">
        <f t="shared" ref="CY6:DG6" si="11">IF(CY7="",NA(),CY7)</f>
        <v>96.51</v>
      </c>
      <c r="CZ6" s="35">
        <f t="shared" si="11"/>
        <v>96.43</v>
      </c>
      <c r="DA6" s="35">
        <f t="shared" si="11"/>
        <v>96.25</v>
      </c>
      <c r="DB6" s="35">
        <f t="shared" si="11"/>
        <v>96</v>
      </c>
      <c r="DC6" s="35">
        <f t="shared" si="11"/>
        <v>68.150000000000006</v>
      </c>
      <c r="DD6" s="35">
        <f t="shared" si="11"/>
        <v>67.489999999999995</v>
      </c>
      <c r="DE6" s="35">
        <f t="shared" si="11"/>
        <v>67.290000000000006</v>
      </c>
      <c r="DF6" s="35">
        <f t="shared" si="11"/>
        <v>65.569999999999993</v>
      </c>
      <c r="DG6" s="35">
        <f t="shared" si="11"/>
        <v>60.12</v>
      </c>
      <c r="DH6" s="34" t="str">
        <f>IF(DH7="","",IF(DH7="-","【-】","【"&amp;SUBSTITUTE(TEXT(DH7,"#,##0.00"),"-","△")&amp;"】"))</f>
        <v>【79.51】</v>
      </c>
      <c r="DI6" s="35">
        <f>IF(DI7="",NA(),DI7)</f>
        <v>22.67</v>
      </c>
      <c r="DJ6" s="35">
        <f t="shared" ref="DJ6:DR6" si="12">IF(DJ7="",NA(),DJ7)</f>
        <v>25.95</v>
      </c>
      <c r="DK6" s="35">
        <f t="shared" si="12"/>
        <v>29.24</v>
      </c>
      <c r="DL6" s="35">
        <f t="shared" si="12"/>
        <v>32.520000000000003</v>
      </c>
      <c r="DM6" s="35">
        <f t="shared" si="12"/>
        <v>35.799999999999997</v>
      </c>
      <c r="DN6" s="35">
        <f t="shared" si="12"/>
        <v>14.97</v>
      </c>
      <c r="DO6" s="35">
        <f t="shared" si="12"/>
        <v>16.16</v>
      </c>
      <c r="DP6" s="35">
        <f t="shared" si="12"/>
        <v>16.420000000000002</v>
      </c>
      <c r="DQ6" s="35">
        <f t="shared" si="12"/>
        <v>16.41</v>
      </c>
      <c r="DR6" s="35">
        <f t="shared" si="12"/>
        <v>16.63</v>
      </c>
      <c r="DS6" s="34" t="str">
        <f>IF(DS7="","",IF(DS7="-","【-】","【"&amp;SUBSTITUTE(TEXT(DS7,"#,##0.00"),"-","△")&amp;"】"))</f>
        <v>【20.31】</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2019</v>
      </c>
      <c r="C7" s="37">
        <v>162108</v>
      </c>
      <c r="D7" s="37">
        <v>46</v>
      </c>
      <c r="E7" s="37">
        <v>18</v>
      </c>
      <c r="F7" s="37">
        <v>0</v>
      </c>
      <c r="G7" s="37">
        <v>0</v>
      </c>
      <c r="H7" s="37" t="s">
        <v>96</v>
      </c>
      <c r="I7" s="37" t="s">
        <v>97</v>
      </c>
      <c r="J7" s="37" t="s">
        <v>98</v>
      </c>
      <c r="K7" s="37" t="s">
        <v>99</v>
      </c>
      <c r="L7" s="37" t="s">
        <v>100</v>
      </c>
      <c r="M7" s="37" t="s">
        <v>101</v>
      </c>
      <c r="N7" s="38" t="s">
        <v>102</v>
      </c>
      <c r="O7" s="38">
        <v>0.11</v>
      </c>
      <c r="P7" s="38">
        <v>0.15</v>
      </c>
      <c r="Q7" s="38">
        <v>100</v>
      </c>
      <c r="R7" s="38">
        <v>3960</v>
      </c>
      <c r="S7" s="38">
        <v>50337</v>
      </c>
      <c r="T7" s="38">
        <v>668.64</v>
      </c>
      <c r="U7" s="38">
        <v>75.28</v>
      </c>
      <c r="V7" s="38">
        <v>75</v>
      </c>
      <c r="W7" s="38">
        <v>0.02</v>
      </c>
      <c r="X7" s="38">
        <v>3750</v>
      </c>
      <c r="Y7" s="38">
        <v>71.84</v>
      </c>
      <c r="Z7" s="38">
        <v>88.13</v>
      </c>
      <c r="AA7" s="38">
        <v>47.78</v>
      </c>
      <c r="AB7" s="38">
        <v>62.45</v>
      </c>
      <c r="AC7" s="38">
        <v>62.94</v>
      </c>
      <c r="AD7" s="38">
        <v>89.69</v>
      </c>
      <c r="AE7" s="38">
        <v>85.72</v>
      </c>
      <c r="AF7" s="38">
        <v>93.44</v>
      </c>
      <c r="AG7" s="38">
        <v>90.02</v>
      </c>
      <c r="AH7" s="38">
        <v>93.76</v>
      </c>
      <c r="AI7" s="38">
        <v>95.06</v>
      </c>
      <c r="AJ7" s="38">
        <v>887.99</v>
      </c>
      <c r="AK7" s="38">
        <v>986.63</v>
      </c>
      <c r="AL7" s="38">
        <v>1211.8599999999999</v>
      </c>
      <c r="AM7" s="38">
        <v>1383.97</v>
      </c>
      <c r="AN7" s="38">
        <v>1609.91</v>
      </c>
      <c r="AO7" s="38">
        <v>124.89</v>
      </c>
      <c r="AP7" s="38">
        <v>129.72999999999999</v>
      </c>
      <c r="AQ7" s="38">
        <v>123.58</v>
      </c>
      <c r="AR7" s="38">
        <v>221.28</v>
      </c>
      <c r="AS7" s="38">
        <v>173.09</v>
      </c>
      <c r="AT7" s="38">
        <v>144.21</v>
      </c>
      <c r="AU7" s="38">
        <v>262.42</v>
      </c>
      <c r="AV7" s="38">
        <v>171.01</v>
      </c>
      <c r="AW7" s="38">
        <v>2.33</v>
      </c>
      <c r="AX7" s="38">
        <v>-129.29</v>
      </c>
      <c r="AY7" s="38">
        <v>-389.75</v>
      </c>
      <c r="AZ7" s="38">
        <v>221.76</v>
      </c>
      <c r="BA7" s="38">
        <v>180.07</v>
      </c>
      <c r="BB7" s="38">
        <v>172.39</v>
      </c>
      <c r="BC7" s="38">
        <v>113.42</v>
      </c>
      <c r="BD7" s="38">
        <v>117.39</v>
      </c>
      <c r="BE7" s="38">
        <v>103.18</v>
      </c>
      <c r="BF7" s="38">
        <v>1151.6500000000001</v>
      </c>
      <c r="BG7" s="38">
        <v>1173.69</v>
      </c>
      <c r="BH7" s="38">
        <v>1228.49</v>
      </c>
      <c r="BI7" s="38">
        <v>633.36</v>
      </c>
      <c r="BJ7" s="38">
        <v>635.41</v>
      </c>
      <c r="BK7" s="38">
        <v>392.19</v>
      </c>
      <c r="BL7" s="38">
        <v>413.5</v>
      </c>
      <c r="BM7" s="38">
        <v>407.42</v>
      </c>
      <c r="BN7" s="38">
        <v>386.46</v>
      </c>
      <c r="BO7" s="38">
        <v>421.25</v>
      </c>
      <c r="BP7" s="38">
        <v>307.23</v>
      </c>
      <c r="BQ7" s="38">
        <v>61.22</v>
      </c>
      <c r="BR7" s="38">
        <v>72.069999999999993</v>
      </c>
      <c r="BS7" s="38">
        <v>33.450000000000003</v>
      </c>
      <c r="BT7" s="38">
        <v>50.7</v>
      </c>
      <c r="BU7" s="38">
        <v>49.32</v>
      </c>
      <c r="BV7" s="38">
        <v>57.03</v>
      </c>
      <c r="BW7" s="38">
        <v>55.84</v>
      </c>
      <c r="BX7" s="38">
        <v>57.08</v>
      </c>
      <c r="BY7" s="38">
        <v>55.85</v>
      </c>
      <c r="BZ7" s="38">
        <v>53.23</v>
      </c>
      <c r="CA7" s="38">
        <v>59.98</v>
      </c>
      <c r="CB7" s="38">
        <v>315.97000000000003</v>
      </c>
      <c r="CC7" s="38">
        <v>271.12</v>
      </c>
      <c r="CD7" s="38">
        <v>662.53</v>
      </c>
      <c r="CE7" s="38">
        <v>442.04</v>
      </c>
      <c r="CF7" s="38">
        <v>467.72</v>
      </c>
      <c r="CG7" s="38">
        <v>283.73</v>
      </c>
      <c r="CH7" s="38">
        <v>287.57</v>
      </c>
      <c r="CI7" s="38">
        <v>286.86</v>
      </c>
      <c r="CJ7" s="38">
        <v>287.91000000000003</v>
      </c>
      <c r="CK7" s="38">
        <v>283.3</v>
      </c>
      <c r="CL7" s="38">
        <v>272.98</v>
      </c>
      <c r="CM7" s="38">
        <v>62.07</v>
      </c>
      <c r="CN7" s="38">
        <v>58.62</v>
      </c>
      <c r="CO7" s="38">
        <v>51.72</v>
      </c>
      <c r="CP7" s="38">
        <v>48.28</v>
      </c>
      <c r="CQ7" s="38">
        <v>44.83</v>
      </c>
      <c r="CR7" s="38">
        <v>58.25</v>
      </c>
      <c r="CS7" s="38">
        <v>61.55</v>
      </c>
      <c r="CT7" s="38">
        <v>57.22</v>
      </c>
      <c r="CU7" s="38">
        <v>54.93</v>
      </c>
      <c r="CV7" s="38">
        <v>55.96</v>
      </c>
      <c r="CW7" s="38">
        <v>58.71</v>
      </c>
      <c r="CX7" s="38">
        <v>96.59</v>
      </c>
      <c r="CY7" s="38">
        <v>96.51</v>
      </c>
      <c r="CZ7" s="38">
        <v>96.43</v>
      </c>
      <c r="DA7" s="38">
        <v>96.25</v>
      </c>
      <c r="DB7" s="38">
        <v>96</v>
      </c>
      <c r="DC7" s="38">
        <v>68.150000000000006</v>
      </c>
      <c r="DD7" s="38">
        <v>67.489999999999995</v>
      </c>
      <c r="DE7" s="38">
        <v>67.290000000000006</v>
      </c>
      <c r="DF7" s="38">
        <v>65.569999999999993</v>
      </c>
      <c r="DG7" s="38">
        <v>60.12</v>
      </c>
      <c r="DH7" s="38">
        <v>79.510000000000005</v>
      </c>
      <c r="DI7" s="38">
        <v>22.67</v>
      </c>
      <c r="DJ7" s="38">
        <v>25.95</v>
      </c>
      <c r="DK7" s="38">
        <v>29.24</v>
      </c>
      <c r="DL7" s="38">
        <v>32.520000000000003</v>
      </c>
      <c r="DM7" s="38">
        <v>35.799999999999997</v>
      </c>
      <c r="DN7" s="38">
        <v>14.97</v>
      </c>
      <c r="DO7" s="38">
        <v>16.16</v>
      </c>
      <c r="DP7" s="38">
        <v>16.420000000000002</v>
      </c>
      <c r="DQ7" s="38">
        <v>16.41</v>
      </c>
      <c r="DR7" s="38">
        <v>16.63</v>
      </c>
      <c r="DS7" s="38">
        <v>20.309999999999999</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2021-01-22T02:46:56Z</cp:lastPrinted>
  <dcterms:created xsi:type="dcterms:W3CDTF">2020-12-04T02:39:53Z</dcterms:created>
  <dcterms:modified xsi:type="dcterms:W3CDTF">2021-01-27T00:05:09Z</dcterms:modified>
  <cp:category/>
</cp:coreProperties>
</file>